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alebegue\Desktop\"/>
    </mc:Choice>
  </mc:AlternateContent>
  <bookViews>
    <workbookView xWindow="0" yWindow="0" windowWidth="28800" windowHeight="15270"/>
  </bookViews>
  <sheets>
    <sheet name="CALCULETTE FSL" sheetId="1" r:id="rId1"/>
    <sheet name="Barème RSA" sheetId="5" r:id="rId2"/>
  </sheets>
  <externalReferences>
    <externalReference r:id="rId3"/>
    <externalReference r:id="rId4"/>
  </externalReferences>
  <definedNames>
    <definedName name="association_agréée">OFFSET([1]Listes!$D$1:$D$1,,,COUNTA([1]Listes!$D$1:$D$65536))</definedName>
    <definedName name="AvesnoisA">OFFSET('[1]liste des opérateurs'!$A$2:$A$2,,,COUNTA('[1]liste des opérateurs'!$A$1:$A$65536)-1)</definedName>
    <definedName name="CambresisA">OFFSET('[1]liste des opérateurs'!$B$2:$B$2,,,COUNTA('[1]liste des opérateurs'!$B$1:$B$65536)-1)</definedName>
    <definedName name="CompositionF">OFFSET([1]Listes!$B$1:$B$1,,,COUNTA([1]Listes!$B$1:$B$65536))</definedName>
    <definedName name="DouaisisA">OFFSET('[1]liste des opérateurs'!$C$2:$C$2,,,COUNTA('[1]liste des opérateurs'!$C$1:$C$65536)-1)</definedName>
    <definedName name="FlandresIntA">OFFSET('[1]liste des opérateurs'!$G$2:$G$2,,,COUNTA('[1]liste des opérateurs'!$G$1:$G$65536)-1)</definedName>
    <definedName name="FlandresMarA">OFFSET('[1]liste des opérateurs'!$H$2:$H$2,,,COUNTA('[1]liste des opérateurs'!$H$1:$H$65536)-1)</definedName>
    <definedName name="LilleMetA">OFFSET('[1]liste des opérateurs'!$D$2:$D$2,,,COUNTA('[1]liste des opérateurs'!$D$1:$D$65536)-1)</definedName>
    <definedName name="Mesure">OFFSET([1]Listes!$A$1:$A$1,,,COUNTA([1]Listes!$A$1:$A$65536))</definedName>
    <definedName name="MotifAL">[2]Listes!$H$1:$H$14</definedName>
    <definedName name="MotifFin">OFFSET([1]Listes!$C$1:$C$1,,,COUNTA([1]Listes!$C$1:$C$65536))</definedName>
    <definedName name="MotifFinMesure">OFFSET([1]Listes!$F$1:$F$1,,,COUNTA([1]Listes!$F$1:$F$65536))</definedName>
    <definedName name="MotifNA">OFFSET([1]Listes!$N$1:$N$1,,,COUNTA([1]Listes!$N$1:$N$65536))</definedName>
    <definedName name="MotifRefus">OFFSET([1]Listes!$F$1:$F$1,,,COUNTA([1]Listes!$F$1:$F$65536))</definedName>
    <definedName name="Motivation">OFFSET([1]Listes!$J$1:$J$1,,,COUNTA([1]Listes!$J$1:$J$65536))</definedName>
    <definedName name="Ressources">OFFSET([1]Listes!$M$1:$M$1,,,COUNTA([1]Listes!$M$1:$M$65536))</definedName>
    <definedName name="RoubTourcA">OFFSET('[1]liste des opérateurs'!$E$2:$E$2,,,COUNTA('[1]liste des opérateurs'!$E$1:$E$65536)-1)</definedName>
    <definedName name="StructureOrigine">OFFSET([1]Listes!$H$1:$H$1,,,COUNTA([1]Listes!$H$1:$H$65536))</definedName>
    <definedName name="Structures">[2]Listes!$J$1:$J$100</definedName>
    <definedName name="tousopérateurs">'[2]liste des opérateurs'!$I$2:$I$69</definedName>
    <definedName name="TypeDemande">OFFSET([1]Listes!$E$1:$E$1,,,COUNTA([1]Listes!$E$1:$E$65536))</definedName>
    <definedName name="TypeMesure">OFFSET([1]mesures!$A$2:$A$2,,,COUNTA([1]mesures!$A$1:$A$65536)-1)</definedName>
    <definedName name="TypeMesureColl">OFFSET([1]mesures!$E$2:$E$2,,,COUNTA([1]mesures!$E$1:$E$65536)-1)</definedName>
    <definedName name="TypeMesureRef">OFFSET([1]mesures!$I$2:$I$2,,,COUNTA([1]mesures!$I$1:$I$65536)-1)</definedName>
    <definedName name="_xlnm.Print_Area" localSheetId="1">'Barème RSA'!$A$2:$H$28</definedName>
    <definedName name="_xlnm.Print_Area" localSheetId="0">'CALCULETTE FSL'!$A$1:$J$80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5" l="1"/>
  <c r="C28" i="5" l="1"/>
  <c r="G28" i="5" s="1"/>
  <c r="C7" i="5"/>
  <c r="G7" i="5" s="1"/>
  <c r="F7" i="5"/>
  <c r="H50" i="1"/>
  <c r="H54" i="1"/>
  <c r="D50" i="1"/>
  <c r="D41" i="1"/>
  <c r="D46" i="1"/>
  <c r="D19" i="1"/>
  <c r="H27" i="1" s="1"/>
  <c r="D27" i="1"/>
  <c r="D6" i="5"/>
  <c r="D42" i="1"/>
  <c r="D43" i="1"/>
  <c r="D44" i="1"/>
  <c r="D45" i="1"/>
  <c r="D47" i="1"/>
  <c r="H6" i="5"/>
  <c r="E6" i="5"/>
  <c r="F6" i="5"/>
  <c r="C17" i="5"/>
  <c r="G17" i="5" s="1"/>
  <c r="H7" i="5"/>
  <c r="E7" i="5"/>
  <c r="D7" i="5"/>
  <c r="C8" i="5"/>
  <c r="G8" i="5" s="1"/>
  <c r="D17" i="5"/>
  <c r="D49" i="1" l="1"/>
  <c r="D51" i="1" s="1"/>
  <c r="H8" i="5"/>
  <c r="F8" i="5"/>
  <c r="C18" i="5"/>
  <c r="E17" i="5"/>
  <c r="E28" i="5"/>
  <c r="H17" i="5"/>
  <c r="D8" i="5"/>
  <c r="E8" i="5"/>
  <c r="F28" i="5"/>
  <c r="D28" i="5"/>
  <c r="C9" i="5"/>
  <c r="F17" i="5"/>
  <c r="H28" i="5"/>
  <c r="H14" i="1"/>
  <c r="G23" i="1" s="1"/>
  <c r="F50" i="1"/>
  <c r="H8" i="1" l="1"/>
  <c r="H18" i="1" s="1"/>
  <c r="G77" i="1" s="1"/>
  <c r="G9" i="5"/>
  <c r="H9" i="5"/>
  <c r="F9" i="5"/>
  <c r="C10" i="5"/>
  <c r="E9" i="5"/>
  <c r="D9" i="5"/>
  <c r="G18" i="5"/>
  <c r="D18" i="5"/>
  <c r="C19" i="5"/>
  <c r="F18" i="5"/>
  <c r="E18" i="5"/>
  <c r="H18" i="5"/>
  <c r="G10" i="1" l="1"/>
  <c r="H16" i="1"/>
  <c r="G78" i="1" s="1"/>
  <c r="G19" i="5"/>
  <c r="E19" i="5"/>
  <c r="D19" i="5"/>
  <c r="C20" i="5"/>
  <c r="F19" i="5"/>
  <c r="H19" i="5"/>
  <c r="G10" i="5"/>
  <c r="C11" i="5"/>
  <c r="H10" i="5"/>
  <c r="F10" i="5"/>
  <c r="E10" i="5"/>
  <c r="D10" i="5"/>
  <c r="G79" i="1" l="1"/>
  <c r="G11" i="5"/>
  <c r="D11" i="5"/>
  <c r="C12" i="5"/>
  <c r="H11" i="5"/>
  <c r="E11" i="5"/>
  <c r="F11" i="5"/>
  <c r="G20" i="5"/>
  <c r="E20" i="5"/>
  <c r="D20" i="5"/>
  <c r="H20" i="5"/>
  <c r="C21" i="5"/>
  <c r="F20" i="5"/>
  <c r="G21" i="5" l="1"/>
  <c r="E21" i="5"/>
  <c r="C22" i="5"/>
  <c r="F21" i="5"/>
  <c r="D21" i="5"/>
  <c r="H21" i="5"/>
  <c r="G12" i="5"/>
  <c r="C13" i="5"/>
  <c r="F12" i="5"/>
  <c r="H12" i="5"/>
  <c r="E12" i="5"/>
  <c r="D12" i="5"/>
  <c r="G13" i="5" l="1"/>
  <c r="H13" i="5"/>
  <c r="F13" i="5"/>
  <c r="E13" i="5"/>
  <c r="C14" i="5"/>
  <c r="D13" i="5"/>
  <c r="G22" i="5"/>
  <c r="C23" i="5"/>
  <c r="E22" i="5"/>
  <c r="F22" i="5"/>
  <c r="H22" i="5"/>
  <c r="D22" i="5"/>
  <c r="G23" i="5" l="1"/>
  <c r="H23" i="5"/>
  <c r="E23" i="5"/>
  <c r="C24" i="5"/>
  <c r="D23" i="5"/>
  <c r="F23" i="5"/>
  <c r="G14" i="5"/>
  <c r="D14" i="5"/>
  <c r="H14" i="5"/>
  <c r="F14" i="5"/>
  <c r="C15" i="5"/>
  <c r="E14" i="5"/>
  <c r="G24" i="5" l="1"/>
  <c r="C25" i="5"/>
  <c r="E24" i="5"/>
  <c r="H24" i="5"/>
  <c r="D24" i="5"/>
  <c r="F24" i="5"/>
  <c r="G15" i="5"/>
  <c r="E15" i="5"/>
  <c r="F15" i="5"/>
  <c r="C16" i="5"/>
  <c r="D15" i="5"/>
  <c r="H15" i="5"/>
  <c r="G16" i="5" l="1"/>
  <c r="E16" i="5"/>
  <c r="D16" i="5"/>
  <c r="F16" i="5"/>
  <c r="H16" i="5"/>
  <c r="G25" i="5"/>
  <c r="D25" i="5"/>
  <c r="C26" i="5"/>
  <c r="H25" i="5"/>
  <c r="F25" i="5"/>
  <c r="E25" i="5"/>
  <c r="G26" i="5" l="1"/>
  <c r="F26" i="5"/>
  <c r="C27" i="5"/>
  <c r="H26" i="5"/>
  <c r="D26" i="5"/>
  <c r="E26" i="5"/>
  <c r="G27" i="5" l="1"/>
  <c r="D27" i="5"/>
  <c r="F27" i="5"/>
  <c r="H27" i="5"/>
  <c r="E27" i="5"/>
</calcChain>
</file>

<file path=xl/sharedStrings.xml><?xml version="1.0" encoding="utf-8"?>
<sst xmlns="http://schemas.openxmlformats.org/spreadsheetml/2006/main" count="154" uniqueCount="96">
  <si>
    <t>Le ménage est-il potentiellement éligible au FSL ?</t>
  </si>
  <si>
    <t>Complétez les données suivantes (cases jaunes), ce qui vous permettra de connaître l'éligibilité du ménage aux aides du FSL</t>
  </si>
  <si>
    <t>INDICATEURS D'ELIGIBILITE</t>
  </si>
  <si>
    <t>Montant RSA socle de l'année en cours (1 personne) :</t>
  </si>
  <si>
    <t xml:space="preserve">Calcul du Barème RSA  </t>
  </si>
  <si>
    <t>Sélectionnez la composition familiale du ménage</t>
  </si>
  <si>
    <t>I</t>
  </si>
  <si>
    <t>Total ressources mensuelles de toutes les personnes du foyer
(moyenne des 3 derniers mois)</t>
  </si>
  <si>
    <t>RESSOURCE 1</t>
  </si>
  <si>
    <t>RESSOURCE 2</t>
  </si>
  <si>
    <t>RESSOURCE 3</t>
  </si>
  <si>
    <t>Taux effort loyer (loyers - aide logement)</t>
  </si>
  <si>
    <t>RESSOURCE 4</t>
  </si>
  <si>
    <t>RESSOURCE 5</t>
  </si>
  <si>
    <t>RESSOURCE 6</t>
  </si>
  <si>
    <t>(barème RSA ≤ 2 et tx effort loyer ≤ 33%</t>
  </si>
  <si>
    <t>RESSOURCE 7</t>
  </si>
  <si>
    <t xml:space="preserve">Total ressources mensuelles du ménage  </t>
  </si>
  <si>
    <t>Les charges de logement :</t>
  </si>
  <si>
    <t>LOYER NET</t>
  </si>
  <si>
    <t>LOYER(s) ANNEXE(s)</t>
  </si>
  <si>
    <t>CHARGES INTERNALISEES (quittancées par le bailleur)</t>
  </si>
  <si>
    <t>APL/AL</t>
  </si>
  <si>
    <t xml:space="preserve">Montant part à charge loyer </t>
  </si>
  <si>
    <t>Part à charge loyer maximum FSL =</t>
  </si>
  <si>
    <t>(Montant du loyer - aides au logement)</t>
  </si>
  <si>
    <t>compo fam</t>
  </si>
  <si>
    <t>nb pers du ménage</t>
  </si>
  <si>
    <t>C</t>
  </si>
  <si>
    <t>RESSOURCES BAREME RSA</t>
  </si>
  <si>
    <t>C+1</t>
  </si>
  <si>
    <t>C+10</t>
  </si>
  <si>
    <t>I+1</t>
  </si>
  <si>
    <t>C+2</t>
  </si>
  <si>
    <t>I+2</t>
  </si>
  <si>
    <t>C+3</t>
  </si>
  <si>
    <t>I+3</t>
  </si>
  <si>
    <t>C+4</t>
  </si>
  <si>
    <t>I+4</t>
  </si>
  <si>
    <t>C+5</t>
  </si>
  <si>
    <t>I+5</t>
  </si>
  <si>
    <t>C+6</t>
  </si>
  <si>
    <t>I+6</t>
  </si>
  <si>
    <t>C+7</t>
  </si>
  <si>
    <t>I+7</t>
  </si>
  <si>
    <t>C+8</t>
  </si>
  <si>
    <t>I+8</t>
  </si>
  <si>
    <t>TOTAL RESSOURCES</t>
  </si>
  <si>
    <t>C+9</t>
  </si>
  <si>
    <t>I+9</t>
  </si>
  <si>
    <t>COMPOSITION FAMILIALE</t>
  </si>
  <si>
    <t>I+10</t>
  </si>
  <si>
    <t>BAREME RSA</t>
  </si>
  <si>
    <t>COMPOSITION DE L'AIDE</t>
  </si>
  <si>
    <t>Energie, eau et téléphone</t>
  </si>
  <si>
    <t>SUBVENTION TOTALE</t>
  </si>
  <si>
    <t>Montant des mensualités</t>
  </si>
  <si>
    <t>Impayés de loyer quel que soit le type de parc</t>
  </si>
  <si>
    <t>Aide à l'installation quel que soit le type de parc</t>
  </si>
  <si>
    <t>Impayé de loyer (quel que soit le type de parc)</t>
  </si>
  <si>
    <t>Aide à l'installation (quel que soit le type de parc)</t>
  </si>
  <si>
    <t>BAREME FSL</t>
  </si>
  <si>
    <t>Niveau de ressources</t>
  </si>
  <si>
    <t>1.1 fois le Rsa</t>
  </si>
  <si>
    <t xml:space="preserve"> 1.3 fois le Rsa</t>
  </si>
  <si>
    <t xml:space="preserve">  1.5 fois le Rsa</t>
  </si>
  <si>
    <t>Composition Familiale</t>
  </si>
  <si>
    <t>Par enfant supplémentaire à partir de C+3</t>
  </si>
  <si>
    <t>1.1 fois le RSA</t>
  </si>
  <si>
    <t>1.3 fois le RSA</t>
  </si>
  <si>
    <t>1.5 fois le RSA</t>
  </si>
  <si>
    <t>2 fois le RSA</t>
  </si>
  <si>
    <t>Aide financière à l'installation</t>
  </si>
  <si>
    <r>
      <rPr>
        <b/>
        <sz val="11"/>
        <color indexed="8"/>
        <rFont val="Calibri"/>
        <family val="2"/>
      </rPr>
      <t xml:space="preserve">Aide aux impayés de loyer
</t>
    </r>
    <r>
      <rPr>
        <b/>
        <sz val="10"/>
        <rFont val="Arial"/>
        <family val="2"/>
      </rPr>
      <t>Parc Privé</t>
    </r>
  </si>
  <si>
    <t>Répartition Subvention / Prêt</t>
  </si>
  <si>
    <t>SUBVENTION : 50% PRET : 50%</t>
  </si>
  <si>
    <t>SUBVENTION : 1/3 PRET : 2/3</t>
  </si>
  <si>
    <t>PRÊT TOTAL</t>
  </si>
  <si>
    <r>
      <rPr>
        <b/>
        <sz val="11"/>
        <color indexed="8"/>
        <rFont val="Calibri"/>
        <family val="2"/>
      </rPr>
      <t xml:space="preserve">Aide aux impayés de loyer
</t>
    </r>
    <r>
      <rPr>
        <b/>
        <sz val="10"/>
        <rFont val="Arial"/>
        <family val="2"/>
      </rPr>
      <t>¨Parc Public</t>
    </r>
  </si>
  <si>
    <t>Répartition subvention / Plan d'apurement</t>
  </si>
  <si>
    <t>SUBVENTION : 50% PLAN D'APUREMENT : 50%</t>
  </si>
  <si>
    <t>SUBVENTION : 1/3 PLAN D'APUREMENT : 2/3</t>
  </si>
  <si>
    <t>PLAN D'APUREMENT TOTAL</t>
  </si>
  <si>
    <t>Mensualités théoriques de remboursement des prêts</t>
  </si>
  <si>
    <t>1,5 fois le RSA</t>
  </si>
  <si>
    <t xml:space="preserve">    2 fois le RSA</t>
  </si>
  <si>
    <r>
      <t xml:space="preserve">Outil Simulation  FSL - </t>
    </r>
    <r>
      <rPr>
        <sz val="28"/>
        <rFont val="Cooper Black"/>
        <family val="1"/>
      </rPr>
      <t>2025</t>
    </r>
  </si>
  <si>
    <t>Eligibilité aides FSL MEL Acces</t>
  </si>
  <si>
    <t>Eligibilité aides FSL MEL Fluides / Impayés loyer</t>
  </si>
  <si>
    <t>(barème RSA ≤ 1,5 et tx effort loyer ≤ 33%</t>
  </si>
  <si>
    <t>RSA Réduit :</t>
  </si>
  <si>
    <t>1 personne</t>
  </si>
  <si>
    <t>2 personnes</t>
  </si>
  <si>
    <t>3 personnes</t>
  </si>
  <si>
    <t>Mise à jour : Avril 2025</t>
  </si>
  <si>
    <t>Rsa au 1er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</si>
</sst>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 &quot;€&quot;"/>
  </numFmts>
  <fonts count="35" x14ac:knownFonts="1">
    <font>
      <sz val="10"/>
      <name val="Arial"/>
    </font>
    <font>
      <sz val="10"/>
      <name val="Arial"/>
    </font>
    <font>
      <sz val="8"/>
      <name val="Arial"/>
    </font>
    <font>
      <b/>
      <sz val="10"/>
      <color indexed="12"/>
      <name val="Arial"/>
    </font>
    <font>
      <sz val="10"/>
      <name val="Arial"/>
    </font>
    <font>
      <b/>
      <sz val="10"/>
      <color indexed="48"/>
      <name val="Arial"/>
    </font>
    <font>
      <sz val="10"/>
      <name val="Arial"/>
    </font>
    <font>
      <b/>
      <sz val="10"/>
      <name val="Arial"/>
      <family val="2"/>
    </font>
    <font>
      <b/>
      <sz val="10"/>
      <name val="Arial"/>
    </font>
    <font>
      <b/>
      <sz val="14"/>
      <name val="Arial"/>
      <family val="2"/>
    </font>
    <font>
      <b/>
      <sz val="12"/>
      <name val="Arial"/>
      <family val="2"/>
    </font>
    <font>
      <sz val="10"/>
      <name val="Arial"/>
      <family val="2"/>
    </font>
    <font>
      <sz val="9"/>
      <name val="Arial"/>
    </font>
    <font>
      <i/>
      <sz val="10"/>
      <name val="Arial"/>
    </font>
    <font>
      <b/>
      <sz val="11"/>
      <color indexed="10"/>
      <name val="Arial"/>
      <family val="2"/>
    </font>
    <font>
      <b/>
      <sz val="12"/>
      <color indexed="10"/>
      <name val="Arial"/>
      <family val="2"/>
    </font>
    <font>
      <sz val="24"/>
      <name val="Cooper Black"/>
      <family val="1"/>
    </font>
    <font>
      <sz val="28"/>
      <name val="Cooper Black"/>
      <family val="1"/>
    </font>
    <font>
      <sz val="9"/>
      <name val="Arial"/>
      <family val="2"/>
    </font>
    <font>
      <i/>
      <sz val="10"/>
      <name val="Arial"/>
      <family val="2"/>
    </font>
    <font>
      <b/>
      <sz val="11"/>
      <color indexed="8"/>
      <name val="Calibri"/>
      <family val="2"/>
    </font>
    <font>
      <sz val="14"/>
      <name val="Arial"/>
      <family val="2"/>
    </font>
    <font>
      <b/>
      <sz val="11"/>
      <color theme="1"/>
      <name val="Calibri"/>
      <family val="2"/>
      <scheme val="minor"/>
    </font>
    <font>
      <b/>
      <sz val="14"/>
      <color rgb="FF00B0F0"/>
      <name val="Arial"/>
      <family val="2"/>
    </font>
    <font>
      <sz val="11"/>
      <color rgb="FF363636"/>
      <name val="Segoe UI"/>
      <family val="2"/>
    </font>
    <font>
      <b/>
      <sz val="10"/>
      <color rgb="FF007F7F"/>
      <name val="Arial"/>
      <family val="2"/>
    </font>
    <font>
      <b/>
      <sz val="10"/>
      <color rgb="FF002060"/>
      <name val="Arial"/>
      <family val="2"/>
    </font>
    <font>
      <b/>
      <sz val="10"/>
      <color theme="1"/>
      <name val="Calibri"/>
      <family val="2"/>
      <scheme val="minor"/>
    </font>
    <font>
      <sz val="11"/>
      <color theme="2" tint="-0.499984740745262"/>
      <name val="Calibri"/>
      <family val="2"/>
      <scheme val="minor"/>
    </font>
    <font>
      <sz val="10"/>
      <color theme="3" tint="0.39997558519241921"/>
      <name val="Arial"/>
      <family val="2"/>
    </font>
    <font>
      <b/>
      <sz val="10"/>
      <color rgb="FFFF0000"/>
      <name val="Arial"/>
      <family val="2"/>
    </font>
    <font>
      <b/>
      <sz val="11"/>
      <color rgb="FFFF0000"/>
      <name val="Arial"/>
      <family val="2"/>
    </font>
    <font>
      <sz val="10"/>
      <color rgb="FF007F7F"/>
      <name val="Arial"/>
      <family val="2"/>
    </font>
    <font>
      <b/>
      <i/>
      <sz val="12"/>
      <color rgb="FFFF0000"/>
      <name val="Arial"/>
      <family val="2"/>
    </font>
    <font>
      <b/>
      <sz val="12"/>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1"/>
        <bgColor indexed="64"/>
      </patternFill>
    </fill>
    <fill>
      <patternFill patternType="solid">
        <fgColor indexed="9"/>
        <bgColor indexed="64"/>
      </patternFill>
    </fill>
    <fill>
      <patternFill patternType="solid">
        <fgColor indexed="52"/>
        <bgColor indexed="64"/>
      </patternFill>
    </fill>
    <fill>
      <patternFill patternType="solid">
        <fgColor theme="0"/>
        <bgColor indexed="64"/>
      </patternFill>
    </fill>
    <fill>
      <patternFill patternType="solid">
        <fgColor theme="8" tint="0.59999389629810485"/>
        <bgColor indexed="64"/>
      </patternFill>
    </fill>
    <fill>
      <patternFill patternType="solid">
        <fgColor rgb="FF99FFCC"/>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0070C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10"/>
      </left>
      <right/>
      <top style="medium">
        <color indexed="10"/>
      </top>
      <bottom/>
      <diagonal/>
    </border>
    <border>
      <left style="medium">
        <color indexed="10"/>
      </left>
      <right/>
      <top/>
      <bottom style="medium">
        <color indexed="1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10"/>
      </right>
      <top style="medium">
        <color indexed="10"/>
      </top>
      <bottom/>
      <diagonal/>
    </border>
    <border>
      <left/>
      <right style="medium">
        <color indexed="10"/>
      </right>
      <top/>
      <bottom style="medium">
        <color indexed="10"/>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s>
  <cellStyleXfs count="2">
    <xf numFmtId="0" fontId="0" fillId="0" borderId="0"/>
    <xf numFmtId="9" fontId="1" fillId="0" borderId="0" applyFont="0" applyFill="0" applyBorder="0" applyAlignment="0" applyProtection="0"/>
  </cellStyleXfs>
  <cellXfs count="159">
    <xf numFmtId="0" fontId="0" fillId="0" borderId="0" xfId="0"/>
    <xf numFmtId="0" fontId="0" fillId="0" borderId="0" xfId="0" applyAlignment="1">
      <alignment horizontal="center" vertical="center"/>
    </xf>
    <xf numFmtId="0" fontId="4" fillId="0" borderId="0" xfId="0" applyFont="1"/>
    <xf numFmtId="0" fontId="6" fillId="0" borderId="0" xfId="0" applyFont="1"/>
    <xf numFmtId="164" fontId="3" fillId="3" borderId="1" xfId="0" applyNumberFormat="1"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Protection="1"/>
    <xf numFmtId="0" fontId="0" fillId="0" borderId="0" xfId="0" applyAlignment="1" applyProtection="1">
      <alignment horizontal="center" vertical="center"/>
    </xf>
    <xf numFmtId="0" fontId="0" fillId="0" borderId="2" xfId="0" applyBorder="1" applyProtection="1"/>
    <xf numFmtId="0" fontId="0" fillId="0" borderId="3" xfId="0" applyBorder="1" applyProtection="1"/>
    <xf numFmtId="0" fontId="9"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0" fillId="0" borderId="4" xfId="0" applyBorder="1" applyProtection="1"/>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wrapText="1"/>
    </xf>
    <xf numFmtId="0" fontId="0" fillId="0" borderId="0" xfId="0" applyBorder="1" applyAlignment="1" applyProtection="1">
      <alignment horizontal="right" vertical="center"/>
    </xf>
    <xf numFmtId="164" fontId="0" fillId="0" borderId="0" xfId="0" applyNumberFormat="1" applyFill="1" applyBorder="1" applyAlignment="1" applyProtection="1">
      <alignment horizontal="center" vertical="center"/>
    </xf>
    <xf numFmtId="0" fontId="7" fillId="0" borderId="0" xfId="0" applyFont="1" applyBorder="1" applyAlignment="1" applyProtection="1">
      <alignment horizontal="left" vertical="center"/>
    </xf>
    <xf numFmtId="2" fontId="10" fillId="0" borderId="0" xfId="0" applyNumberFormat="1" applyFont="1" applyFill="1" applyBorder="1" applyAlignment="1" applyProtection="1">
      <alignment horizontal="right" vertical="center"/>
    </xf>
    <xf numFmtId="164" fontId="7" fillId="0" borderId="0" xfId="0" applyNumberFormat="1" applyFont="1" applyFill="1" applyBorder="1" applyAlignment="1" applyProtection="1">
      <alignment horizontal="right" vertical="center"/>
    </xf>
    <xf numFmtId="164" fontId="8" fillId="0" borderId="0" xfId="0" applyNumberFormat="1" applyFont="1" applyFill="1" applyBorder="1" applyAlignment="1" applyProtection="1">
      <alignment horizontal="right" vertical="center"/>
    </xf>
    <xf numFmtId="0" fontId="0" fillId="0" borderId="5" xfId="0" applyBorder="1" applyProtection="1"/>
    <xf numFmtId="0" fontId="0" fillId="0" borderId="6" xfId="0" applyBorder="1" applyAlignment="1" applyProtection="1">
      <alignment horizontal="center" vertical="center"/>
    </xf>
    <xf numFmtId="0" fontId="0" fillId="0" borderId="7" xfId="0" applyBorder="1" applyProtection="1"/>
    <xf numFmtId="0" fontId="0" fillId="0" borderId="0" xfId="0" applyFill="1" applyProtection="1"/>
    <xf numFmtId="0" fontId="7" fillId="0" borderId="0" xfId="0" applyFont="1" applyBorder="1" applyAlignment="1" applyProtection="1">
      <alignment horizontal="right" vertical="center"/>
    </xf>
    <xf numFmtId="0" fontId="1" fillId="4" borderId="0" xfId="0" applyFont="1" applyFill="1"/>
    <xf numFmtId="0" fontId="0" fillId="0" borderId="1" xfId="0" applyBorder="1"/>
    <xf numFmtId="0" fontId="23" fillId="0" borderId="0" xfId="0" applyFont="1"/>
    <xf numFmtId="0" fontId="0" fillId="7" borderId="0" xfId="0" applyFill="1"/>
    <xf numFmtId="0" fontId="11" fillId="0" borderId="0" xfId="0" applyFont="1"/>
    <xf numFmtId="0" fontId="11" fillId="0" borderId="0" xfId="0" applyFont="1" applyFill="1" applyBorder="1"/>
    <xf numFmtId="0" fontId="24" fillId="0" borderId="0" xfId="0" applyFont="1"/>
    <xf numFmtId="0" fontId="25" fillId="0" borderId="0" xfId="0" applyFont="1"/>
    <xf numFmtId="0" fontId="0" fillId="8" borderId="0" xfId="0" applyFill="1" applyProtection="1"/>
    <xf numFmtId="0" fontId="0" fillId="7" borderId="8" xfId="0" applyFill="1" applyBorder="1" applyAlignment="1" applyProtection="1">
      <alignment horizontal="center" vertical="center"/>
    </xf>
    <xf numFmtId="0" fontId="0" fillId="7" borderId="9" xfId="0" applyFill="1" applyBorder="1" applyProtection="1"/>
    <xf numFmtId="0" fontId="18" fillId="0" borderId="0" xfId="0" applyFont="1" applyBorder="1" applyAlignment="1" applyProtection="1">
      <alignment horizontal="left" vertical="center" wrapText="1"/>
    </xf>
    <xf numFmtId="0" fontId="0" fillId="7" borderId="0" xfId="0" applyFill="1" applyAlignment="1">
      <alignment horizontal="center" vertical="center"/>
    </xf>
    <xf numFmtId="0" fontId="26" fillId="8" borderId="10" xfId="0" applyFont="1" applyFill="1" applyBorder="1" applyAlignment="1">
      <alignment horizontal="center" vertical="center"/>
    </xf>
    <xf numFmtId="0" fontId="26" fillId="8" borderId="1" xfId="0" applyFont="1" applyFill="1" applyBorder="1" applyAlignment="1">
      <alignment horizontal="center" vertical="center"/>
    </xf>
    <xf numFmtId="0" fontId="0" fillId="2" borderId="1" xfId="0" applyFill="1" applyBorder="1" applyAlignment="1">
      <alignment horizontal="left" vertical="center"/>
    </xf>
    <xf numFmtId="0" fontId="11" fillId="0" borderId="0" xfId="0" applyFont="1" applyAlignment="1">
      <alignment horizontal="center" vertical="center"/>
    </xf>
    <xf numFmtId="0" fontId="22" fillId="9" borderId="1" xfId="0" applyFont="1" applyFill="1" applyBorder="1" applyAlignment="1">
      <alignment horizontal="center" vertical="center" wrapText="1"/>
    </xf>
    <xf numFmtId="0" fontId="22" fillId="0" borderId="10"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8" fillId="9" borderId="1"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0" xfId="0" applyFont="1"/>
    <xf numFmtId="0" fontId="0" fillId="7" borderId="0" xfId="0" applyFill="1" applyProtection="1"/>
    <xf numFmtId="0" fontId="29" fillId="10" borderId="0" xfId="0" applyFont="1" applyFill="1" applyProtection="1"/>
    <xf numFmtId="0" fontId="0" fillId="10" borderId="0" xfId="0" applyFill="1" applyProtection="1"/>
    <xf numFmtId="0" fontId="11" fillId="10" borderId="0" xfId="0" applyFont="1" applyFill="1" applyProtection="1"/>
    <xf numFmtId="0" fontId="0" fillId="10" borderId="0" xfId="0" applyFill="1" applyAlignment="1" applyProtection="1">
      <alignment horizontal="center" vertical="center"/>
    </xf>
    <xf numFmtId="0" fontId="0" fillId="10" borderId="0" xfId="0" applyFill="1"/>
    <xf numFmtId="0" fontId="0" fillId="10" borderId="0" xfId="0" applyFill="1" applyBorder="1" applyProtection="1"/>
    <xf numFmtId="0" fontId="11" fillId="10" borderId="0" xfId="0" applyFont="1" applyFill="1"/>
    <xf numFmtId="0" fontId="19" fillId="10" borderId="0" xfId="0" applyFont="1" applyFill="1" applyAlignment="1">
      <alignment horizontal="left" vertical="top" wrapText="1"/>
    </xf>
    <xf numFmtId="0" fontId="0" fillId="10" borderId="0" xfId="0" applyFill="1" applyAlignment="1">
      <alignment wrapText="1"/>
    </xf>
    <xf numFmtId="0" fontId="13" fillId="10" borderId="0" xfId="0" applyFont="1" applyFill="1" applyAlignment="1">
      <alignment horizontal="left" vertical="top" wrapText="1"/>
    </xf>
    <xf numFmtId="2" fontId="10" fillId="10" borderId="12" xfId="0" applyNumberFormat="1" applyFont="1" applyFill="1" applyBorder="1" applyAlignment="1" applyProtection="1">
      <alignment horizontal="right" vertical="center"/>
    </xf>
    <xf numFmtId="10" fontId="8" fillId="10" borderId="12" xfId="1" applyNumberFormat="1" applyFont="1" applyFill="1" applyBorder="1" applyAlignment="1" applyProtection="1">
      <alignment horizontal="right" vertical="center"/>
    </xf>
    <xf numFmtId="0" fontId="11" fillId="10" borderId="0" xfId="0" applyFont="1" applyFill="1" applyBorder="1" applyAlignment="1" applyProtection="1">
      <alignment horizontal="center" vertical="center"/>
    </xf>
    <xf numFmtId="0" fontId="12" fillId="10" borderId="0" xfId="0" applyFont="1" applyFill="1" applyBorder="1" applyAlignment="1" applyProtection="1">
      <alignment horizontal="center" vertical="center"/>
    </xf>
    <xf numFmtId="0" fontId="14" fillId="10" borderId="0" xfId="0" applyFont="1" applyFill="1" applyProtection="1"/>
    <xf numFmtId="164" fontId="15" fillId="10" borderId="0" xfId="0" applyNumberFormat="1" applyFont="1" applyFill="1" applyProtection="1"/>
    <xf numFmtId="164" fontId="0" fillId="10" borderId="1" xfId="0" applyNumberFormat="1" applyFill="1" applyBorder="1" applyAlignment="1" applyProtection="1">
      <alignment horizontal="center" vertical="center"/>
    </xf>
    <xf numFmtId="0" fontId="7" fillId="11" borderId="1" xfId="0" applyFont="1" applyFill="1" applyBorder="1" applyAlignment="1" applyProtection="1">
      <alignment horizontal="center" vertical="center"/>
      <protection locked="0"/>
    </xf>
    <xf numFmtId="164" fontId="7" fillId="11" borderId="1" xfId="0" applyNumberFormat="1" applyFont="1" applyFill="1" applyBorder="1" applyAlignment="1" applyProtection="1">
      <alignment horizontal="center" vertical="center"/>
      <protection locked="0"/>
    </xf>
    <xf numFmtId="164" fontId="8" fillId="11" borderId="1" xfId="0" applyNumberFormat="1" applyFont="1" applyFill="1" applyBorder="1" applyAlignment="1" applyProtection="1">
      <alignment horizontal="center" vertical="center"/>
      <protection locked="0"/>
    </xf>
    <xf numFmtId="164" fontId="8" fillId="11" borderId="13" xfId="0" applyNumberFormat="1" applyFont="1" applyFill="1" applyBorder="1" applyAlignment="1" applyProtection="1">
      <alignment horizontal="center" vertical="center"/>
      <protection locked="0"/>
    </xf>
    <xf numFmtId="164" fontId="8" fillId="11" borderId="10"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left" vertical="center"/>
    </xf>
    <xf numFmtId="0" fontId="30" fillId="5" borderId="14" xfId="0" applyFont="1" applyFill="1" applyBorder="1" applyAlignment="1" applyProtection="1">
      <alignment horizontal="left" vertical="center"/>
    </xf>
    <xf numFmtId="0" fontId="30" fillId="5" borderId="15" xfId="0" applyFont="1" applyFill="1" applyBorder="1" applyAlignment="1" applyProtection="1">
      <alignment horizontal="left" vertical="center"/>
    </xf>
    <xf numFmtId="0" fontId="30" fillId="5" borderId="13" xfId="0" applyFont="1" applyFill="1" applyBorder="1" applyAlignment="1" applyProtection="1">
      <alignment horizontal="left" vertical="center"/>
    </xf>
    <xf numFmtId="0" fontId="11" fillId="7" borderId="0" xfId="0" applyFont="1" applyFill="1"/>
    <xf numFmtId="0" fontId="7" fillId="12" borderId="0" xfId="0" applyFont="1" applyFill="1" applyAlignment="1">
      <alignment horizontal="center" vertical="center"/>
    </xf>
    <xf numFmtId="0" fontId="7" fillId="12" borderId="36" xfId="0" applyFont="1" applyFill="1" applyBorder="1" applyAlignment="1">
      <alignment horizontal="center" vertical="center"/>
    </xf>
    <xf numFmtId="0" fontId="7" fillId="12" borderId="37" xfId="0" applyFont="1" applyFill="1" applyBorder="1" applyAlignment="1">
      <alignment horizontal="center" vertical="center"/>
    </xf>
    <xf numFmtId="0" fontId="7" fillId="0" borderId="0" xfId="0" applyFont="1" applyFill="1" applyBorder="1" applyAlignment="1" applyProtection="1">
      <alignment horizontal="right" vertical="center"/>
    </xf>
    <xf numFmtId="0" fontId="11" fillId="0" borderId="0" xfId="0" applyFont="1" applyBorder="1" applyAlignment="1" applyProtection="1">
      <alignment horizontal="right" vertical="center"/>
    </xf>
    <xf numFmtId="0" fontId="11"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164" fontId="0" fillId="11" borderId="12" xfId="0" applyNumberFormat="1" applyFill="1" applyBorder="1" applyAlignment="1" applyProtection="1">
      <alignment horizontal="center" vertical="center"/>
    </xf>
    <xf numFmtId="0" fontId="0" fillId="0" borderId="1" xfId="0" applyFont="1" applyBorder="1"/>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1" fillId="10" borderId="0" xfId="0" applyFont="1" applyFill="1" applyProtection="1"/>
    <xf numFmtId="0" fontId="32" fillId="0" borderId="13" xfId="0" applyFont="1" applyBorder="1" applyAlignment="1"/>
    <xf numFmtId="0" fontId="11" fillId="10" borderId="38" xfId="0" applyFont="1" applyFill="1" applyBorder="1" applyAlignment="1">
      <alignment horizontal="center" vertical="center"/>
    </xf>
    <xf numFmtId="0" fontId="21" fillId="0" borderId="0" xfId="0" applyFont="1"/>
    <xf numFmtId="0" fontId="9" fillId="0" borderId="18" xfId="0" applyFont="1" applyBorder="1" applyAlignment="1">
      <alignment horizontal="center" vertical="center" wrapText="1"/>
    </xf>
    <xf numFmtId="2" fontId="9" fillId="0" borderId="18" xfId="0" applyNumberFormat="1" applyFont="1" applyBorder="1" applyAlignment="1">
      <alignment horizontal="center" vertical="center"/>
    </xf>
    <xf numFmtId="0" fontId="9" fillId="0" borderId="2" xfId="0" applyFont="1" applyBorder="1" applyAlignment="1">
      <alignment horizontal="centerContinuous" vertical="center"/>
    </xf>
    <xf numFmtId="0" fontId="9" fillId="0" borderId="12" xfId="0" applyFont="1" applyBorder="1" applyAlignment="1">
      <alignment horizontal="centerContinuous" vertical="center"/>
    </xf>
    <xf numFmtId="0" fontId="9" fillId="0" borderId="19" xfId="0" applyFont="1" applyBorder="1"/>
    <xf numFmtId="4" fontId="21" fillId="0" borderId="20" xfId="0" applyNumberFormat="1" applyFont="1" applyBorder="1" applyAlignment="1" applyProtection="1">
      <alignment horizontal="center"/>
    </xf>
    <xf numFmtId="4" fontId="21" fillId="0" borderId="20" xfId="0" applyNumberFormat="1" applyFont="1" applyBorder="1" applyAlignment="1">
      <alignment horizontal="center"/>
    </xf>
    <xf numFmtId="4" fontId="21" fillId="0" borderId="21" xfId="0" applyNumberFormat="1" applyFont="1" applyBorder="1" applyAlignment="1">
      <alignment horizontal="center"/>
    </xf>
    <xf numFmtId="0" fontId="9" fillId="0" borderId="22" xfId="0" applyFont="1" applyBorder="1"/>
    <xf numFmtId="4" fontId="21" fillId="0" borderId="22" xfId="0" applyNumberFormat="1" applyFont="1" applyBorder="1" applyAlignment="1">
      <alignment horizontal="center"/>
    </xf>
    <xf numFmtId="4" fontId="21" fillId="0" borderId="23" xfId="0" applyNumberFormat="1" applyFont="1" applyBorder="1" applyAlignment="1">
      <alignment horizontal="center"/>
    </xf>
    <xf numFmtId="0" fontId="9" fillId="0" borderId="24" xfId="0" applyFont="1" applyBorder="1" applyAlignment="1">
      <alignment horizontal="center" wrapText="1"/>
    </xf>
    <xf numFmtId="4" fontId="21" fillId="0" borderId="24" xfId="0" applyNumberFormat="1" applyFont="1" applyBorder="1" applyAlignment="1">
      <alignment horizontal="center" vertical="center"/>
    </xf>
    <xf numFmtId="4" fontId="21" fillId="0" borderId="25" xfId="0" applyNumberFormat="1" applyFont="1" applyBorder="1" applyAlignment="1">
      <alignment horizontal="center" vertical="center"/>
    </xf>
    <xf numFmtId="0" fontId="7" fillId="10" borderId="38" xfId="0" applyFont="1" applyFill="1" applyBorder="1" applyAlignment="1">
      <alignment horizontal="center" vertical="center"/>
    </xf>
    <xf numFmtId="0" fontId="22" fillId="9" borderId="11" xfId="0" applyFont="1" applyFill="1" applyBorder="1" applyAlignment="1">
      <alignment horizontal="center" vertical="center" wrapText="1"/>
    </xf>
    <xf numFmtId="164" fontId="1" fillId="11" borderId="1" xfId="0" applyNumberFormat="1" applyFont="1" applyFill="1" applyBorder="1" applyAlignment="1" applyProtection="1">
      <alignment horizontal="center" vertical="center"/>
      <protection locked="0"/>
    </xf>
    <xf numFmtId="0" fontId="1" fillId="0" borderId="0" xfId="0" applyFont="1"/>
    <xf numFmtId="0" fontId="1" fillId="0" borderId="1" xfId="0" applyFont="1" applyFill="1" applyBorder="1"/>
    <xf numFmtId="0" fontId="1" fillId="7" borderId="0" xfId="0" applyFont="1" applyFill="1"/>
    <xf numFmtId="0" fontId="1" fillId="0" borderId="0" xfId="0" applyFont="1" applyAlignment="1">
      <alignment horizontal="center" vertical="center"/>
    </xf>
    <xf numFmtId="0" fontId="1" fillId="2" borderId="1" xfId="0" applyFont="1" applyFill="1" applyBorder="1" applyAlignment="1">
      <alignment horizontal="left" vertical="center"/>
    </xf>
    <xf numFmtId="16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xf numFmtId="2" fontId="1" fillId="8" borderId="1" xfId="0" applyNumberFormat="1" applyFont="1" applyFill="1" applyBorder="1" applyAlignment="1" applyProtection="1">
      <alignment horizontal="center" vertical="center"/>
      <protection locked="0"/>
    </xf>
    <xf numFmtId="0" fontId="1" fillId="7" borderId="0" xfId="0" applyFont="1" applyFill="1" applyAlignment="1">
      <alignment horizontal="center" vertical="center"/>
    </xf>
    <xf numFmtId="0" fontId="22" fillId="9" borderId="0" xfId="0" applyFont="1" applyFill="1" applyBorder="1" applyAlignment="1">
      <alignment horizontal="center" vertical="center" wrapText="1"/>
    </xf>
    <xf numFmtId="0" fontId="27" fillId="0" borderId="0" xfId="0" applyFont="1" applyBorder="1" applyAlignment="1">
      <alignment horizontal="center" vertical="center" wrapText="1"/>
    </xf>
    <xf numFmtId="0" fontId="27" fillId="0" borderId="0" xfId="0" applyFont="1" applyBorder="1" applyAlignment="1">
      <alignment vertical="center" wrapText="1"/>
    </xf>
    <xf numFmtId="0" fontId="28" fillId="9" borderId="0" xfId="0" applyFont="1" applyFill="1" applyBorder="1" applyAlignment="1">
      <alignment horizontal="center" vertical="center" wrapText="1"/>
    </xf>
    <xf numFmtId="4" fontId="21" fillId="0" borderId="21" xfId="0" applyNumberFormat="1" applyFont="1" applyBorder="1" applyAlignment="1">
      <alignment horizontal="center" vertical="center"/>
    </xf>
    <xf numFmtId="0" fontId="9" fillId="0" borderId="0" xfId="0" applyFont="1"/>
    <xf numFmtId="8" fontId="9" fillId="0" borderId="0" xfId="0" applyNumberFormat="1" applyFont="1"/>
    <xf numFmtId="0" fontId="11" fillId="12" borderId="37" xfId="0" applyFont="1" applyFill="1" applyBorder="1" applyAlignment="1">
      <alignment horizontal="center" vertical="center"/>
    </xf>
    <xf numFmtId="0" fontId="11" fillId="12" borderId="39" xfId="0" applyFont="1" applyFill="1" applyBorder="1" applyAlignment="1">
      <alignment horizontal="center" vertical="center"/>
    </xf>
    <xf numFmtId="0" fontId="11" fillId="12" borderId="40" xfId="0" applyFont="1" applyFill="1" applyBorder="1" applyAlignment="1">
      <alignment horizontal="center" vertical="center"/>
    </xf>
    <xf numFmtId="0" fontId="7" fillId="12" borderId="41" xfId="0" applyFont="1" applyFill="1" applyBorder="1" applyAlignment="1">
      <alignment horizontal="center" vertical="center"/>
    </xf>
    <xf numFmtId="0" fontId="7" fillId="12" borderId="42" xfId="0" applyFont="1" applyFill="1" applyBorder="1" applyAlignment="1">
      <alignment horizontal="center" vertical="center"/>
    </xf>
    <xf numFmtId="0" fontId="7" fillId="10" borderId="38" xfId="0" applyFont="1" applyFill="1" applyBorder="1" applyAlignment="1">
      <alignment horizontal="center" vertical="center"/>
    </xf>
    <xf numFmtId="0" fontId="32" fillId="0" borderId="1" xfId="0" applyFont="1" applyBorder="1" applyAlignment="1"/>
    <xf numFmtId="0" fontId="0" fillId="0" borderId="0" xfId="0" applyFont="1" applyFill="1" applyBorder="1" applyAlignment="1">
      <alignment horizontal="center"/>
    </xf>
    <xf numFmtId="0" fontId="0" fillId="0" borderId="0" xfId="0" applyBorder="1" applyAlignment="1">
      <alignment horizontal="center"/>
    </xf>
    <xf numFmtId="0" fontId="16" fillId="10" borderId="0" xfId="0" applyFont="1" applyFill="1" applyAlignment="1" applyProtection="1">
      <alignment horizontal="center" vertical="center"/>
    </xf>
    <xf numFmtId="0" fontId="34" fillId="7" borderId="0" xfId="0" applyFont="1" applyFill="1" applyBorder="1" applyAlignment="1" applyProtection="1">
      <alignment horizontal="center" vertical="center" wrapText="1"/>
    </xf>
    <xf numFmtId="0" fontId="7" fillId="6" borderId="26" xfId="0" applyFont="1" applyFill="1" applyBorder="1" applyAlignment="1" applyProtection="1">
      <alignment horizontal="center" vertical="center"/>
    </xf>
    <xf numFmtId="0" fontId="7" fillId="6" borderId="27" xfId="0" applyFont="1" applyFill="1" applyBorder="1" applyAlignment="1" applyProtection="1">
      <alignment horizontal="center" vertical="center"/>
    </xf>
    <xf numFmtId="0" fontId="11" fillId="12" borderId="43" xfId="0" applyFont="1" applyFill="1" applyBorder="1" applyAlignment="1">
      <alignment horizontal="center" vertical="center"/>
    </xf>
    <xf numFmtId="0" fontId="11" fillId="12" borderId="44" xfId="0" applyFont="1" applyFill="1" applyBorder="1" applyAlignment="1">
      <alignment horizontal="center" vertical="center"/>
    </xf>
    <xf numFmtId="0" fontId="11" fillId="12" borderId="45" xfId="0" applyFont="1" applyFill="1" applyBorder="1" applyAlignment="1">
      <alignment horizontal="center" vertical="center"/>
    </xf>
    <xf numFmtId="0" fontId="32" fillId="0" borderId="14" xfId="0" applyFont="1" applyBorder="1" applyAlignment="1">
      <alignment horizontal="left"/>
    </xf>
    <xf numFmtId="0" fontId="32" fillId="0" borderId="28" xfId="0" applyFont="1" applyBorder="1" applyAlignment="1">
      <alignment horizontal="left"/>
    </xf>
    <xf numFmtId="0" fontId="32" fillId="0" borderId="29" xfId="0" applyFont="1" applyBorder="1" applyAlignment="1">
      <alignment horizontal="left"/>
    </xf>
    <xf numFmtId="0" fontId="7" fillId="10" borderId="0" xfId="0" applyFont="1" applyFill="1" applyBorder="1" applyAlignment="1" applyProtection="1">
      <alignment horizontal="center" vertical="center"/>
    </xf>
    <xf numFmtId="164" fontId="33" fillId="10" borderId="0" xfId="0" applyNumberFormat="1" applyFont="1" applyFill="1" applyAlignment="1">
      <alignment horizontal="right" vertical="top" wrapText="1"/>
    </xf>
    <xf numFmtId="0" fontId="33" fillId="10" borderId="0" xfId="0" applyFont="1" applyFill="1" applyAlignment="1">
      <alignment horizontal="right" vertical="top" wrapText="1"/>
    </xf>
    <xf numFmtId="0" fontId="22" fillId="9" borderId="11" xfId="0" applyFont="1" applyFill="1" applyBorder="1" applyAlignment="1">
      <alignment horizontal="center" vertical="center" wrapText="1"/>
    </xf>
    <xf numFmtId="0" fontId="22" fillId="9" borderId="30"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8" xfId="0" applyFont="1" applyBorder="1" applyAlignment="1">
      <alignment horizontal="center" vertical="center" textRotation="90"/>
    </xf>
    <xf numFmtId="0" fontId="21" fillId="0" borderId="33" xfId="0" applyFont="1" applyBorder="1" applyAlignment="1">
      <alignment horizontal="center" vertical="center" textRotation="90"/>
    </xf>
    <xf numFmtId="0" fontId="21" fillId="0" borderId="34" xfId="0" applyFont="1" applyBorder="1" applyAlignment="1">
      <alignment horizontal="center" vertical="center" textRotation="90"/>
    </xf>
    <xf numFmtId="0" fontId="27" fillId="0" borderId="11"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0" xfId="0" applyFont="1" applyBorder="1" applyAlignment="1">
      <alignment horizontal="center" vertical="center" wrapText="1"/>
    </xf>
  </cellXfs>
  <cellStyles count="2">
    <cellStyle name="Normal" xfId="0" builtinId="0"/>
    <cellStyle name="Pourcentage" xfId="1" builtinId="5"/>
  </cellStyles>
  <dxfs count="4">
    <dxf>
      <font>
        <b/>
        <i val="0"/>
        <color theme="0"/>
      </font>
      <fill>
        <patternFill>
          <bgColor rgb="FFC00000"/>
        </patternFill>
      </fill>
    </dxf>
    <dxf>
      <font>
        <b/>
        <i val="0"/>
        <color theme="0"/>
      </font>
      <fill>
        <patternFill>
          <bgColor rgb="FF009999"/>
        </patternFill>
      </fill>
    </dxf>
    <dxf>
      <font>
        <b/>
        <i val="0"/>
        <color theme="0"/>
      </font>
      <fill>
        <patternFill>
          <bgColor rgb="FFC00000"/>
        </patternFill>
      </fill>
    </dxf>
    <dxf>
      <font>
        <b/>
        <i val="0"/>
        <color theme="0"/>
      </font>
      <fill>
        <patternFill>
          <bgColor rgb="FF0099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323850</xdr:colOff>
      <xdr:row>3</xdr:row>
      <xdr:rowOff>190500</xdr:rowOff>
    </xdr:from>
    <xdr:to>
      <xdr:col>6</xdr:col>
      <xdr:colOff>876300</xdr:colOff>
      <xdr:row>7</xdr:row>
      <xdr:rowOff>133350</xdr:rowOff>
    </xdr:to>
    <xdr:sp macro="" textlink="">
      <xdr:nvSpPr>
        <xdr:cNvPr id="3545" name="AutoShape 19">
          <a:extLst>
            <a:ext uri="{FF2B5EF4-FFF2-40B4-BE49-F238E27FC236}">
              <a16:creationId xmlns:a16="http://schemas.microsoft.com/office/drawing/2014/main" id="{05098C3C-A50D-4BEC-F062-BCB49C163C2E}"/>
            </a:ext>
          </a:extLst>
        </xdr:cNvPr>
        <xdr:cNvSpPr>
          <a:spLocks noChangeArrowheads="1"/>
        </xdr:cNvSpPr>
      </xdr:nvSpPr>
      <xdr:spPr bwMode="auto">
        <a:xfrm rot="-5400000">
          <a:off x="6777038" y="1671637"/>
          <a:ext cx="819150" cy="1228725"/>
        </a:xfrm>
        <a:prstGeom prst="downArrow">
          <a:avLst>
            <a:gd name="adj1" fmla="val 50000"/>
            <a:gd name="adj2" fmla="val 31354"/>
          </a:avLst>
        </a:prstGeom>
        <a:solidFill>
          <a:srgbClr val="FF0000"/>
        </a:solidFill>
        <a:ln w="9525">
          <a:solidFill>
            <a:srgbClr val="000000"/>
          </a:solidFill>
          <a:miter lim="800000"/>
          <a:headEnd/>
          <a:tailEnd/>
        </a:ln>
      </xdr:spPr>
    </xdr:sp>
    <xdr:clientData/>
  </xdr:twoCellAnchor>
  <xdr:twoCellAnchor>
    <xdr:from>
      <xdr:col>0</xdr:col>
      <xdr:colOff>28575</xdr:colOff>
      <xdr:row>11</xdr:row>
      <xdr:rowOff>9525</xdr:rowOff>
    </xdr:from>
    <xdr:to>
      <xdr:col>1</xdr:col>
      <xdr:colOff>394257</xdr:colOff>
      <xdr:row>18</xdr:row>
      <xdr:rowOff>0</xdr:rowOff>
    </xdr:to>
    <xdr:sp macro="" textlink="">
      <xdr:nvSpPr>
        <xdr:cNvPr id="3106" name="Text Box 34">
          <a:extLst>
            <a:ext uri="{FF2B5EF4-FFF2-40B4-BE49-F238E27FC236}">
              <a16:creationId xmlns:a16="http://schemas.microsoft.com/office/drawing/2014/main" id="{8F7E04AD-9612-C0CC-E93D-0FEC9AA51E1E}"/>
            </a:ext>
          </a:extLst>
        </xdr:cNvPr>
        <xdr:cNvSpPr txBox="1">
          <a:spLocks noChangeArrowheads="1"/>
        </xdr:cNvSpPr>
      </xdr:nvSpPr>
      <xdr:spPr bwMode="auto">
        <a:xfrm>
          <a:off x="28575" y="2371725"/>
          <a:ext cx="971550" cy="1181100"/>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18000" tIns="46800" rIns="7200" bIns="46800" anchor="t" upright="1"/>
        <a:lstStyle/>
        <a:p>
          <a:pPr algn="l" rtl="1">
            <a:defRPr sz="1000"/>
          </a:pPr>
          <a:r>
            <a:rPr lang="fr-FR" sz="900" b="0" i="0" strike="noStrike">
              <a:solidFill>
                <a:srgbClr val="000000"/>
              </a:solidFill>
              <a:latin typeface="Arial Narrow"/>
            </a:rPr>
            <a:t>Ressources prises en compte :</a:t>
          </a:r>
        </a:p>
        <a:p>
          <a:pPr algn="l" rtl="1">
            <a:defRPr sz="1000"/>
          </a:pPr>
          <a:r>
            <a:rPr lang="fr-FR" sz="900" b="0" i="0" strike="noStrike">
              <a:solidFill>
                <a:srgbClr val="000000"/>
              </a:solidFill>
              <a:latin typeface="Arial Narrow"/>
            </a:rPr>
            <a:t>tous revenus exceptés aides au logement (AL, APL) et prestations à caractère temporaire.</a:t>
          </a:r>
        </a:p>
      </xdr:txBody>
    </xdr:sp>
    <xdr:clientData/>
  </xdr:twoCellAnchor>
  <xdr:twoCellAnchor>
    <xdr:from>
      <xdr:col>7</xdr:col>
      <xdr:colOff>57150</xdr:colOff>
      <xdr:row>24</xdr:row>
      <xdr:rowOff>95250</xdr:rowOff>
    </xdr:from>
    <xdr:to>
      <xdr:col>8</xdr:col>
      <xdr:colOff>699377</xdr:colOff>
      <xdr:row>28</xdr:row>
      <xdr:rowOff>133350</xdr:rowOff>
    </xdr:to>
    <xdr:sp macro="" textlink="">
      <xdr:nvSpPr>
        <xdr:cNvPr id="6" name="Ellipse 5">
          <a:extLst>
            <a:ext uri="{FF2B5EF4-FFF2-40B4-BE49-F238E27FC236}">
              <a16:creationId xmlns:a16="http://schemas.microsoft.com/office/drawing/2014/main" id="{FF0C7A86-833F-5474-81B8-2F172FB73307}"/>
            </a:ext>
          </a:extLst>
        </xdr:cNvPr>
        <xdr:cNvSpPr/>
      </xdr:nvSpPr>
      <xdr:spPr>
        <a:xfrm>
          <a:off x="9829800" y="5753100"/>
          <a:ext cx="2076450" cy="7143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editAs="oneCell">
    <xdr:from>
      <xdr:col>2</xdr:col>
      <xdr:colOff>3457575</xdr:colOff>
      <xdr:row>0</xdr:row>
      <xdr:rowOff>0</xdr:rowOff>
    </xdr:from>
    <xdr:to>
      <xdr:col>6</xdr:col>
      <xdr:colOff>1543050</xdr:colOff>
      <xdr:row>1</xdr:row>
      <xdr:rowOff>9525</xdr:rowOff>
    </xdr:to>
    <xdr:pic>
      <xdr:nvPicPr>
        <xdr:cNvPr id="3548" name="Image 1">
          <a:extLst>
            <a:ext uri="{FF2B5EF4-FFF2-40B4-BE49-F238E27FC236}">
              <a16:creationId xmlns:a16="http://schemas.microsoft.com/office/drawing/2014/main" id="{E5027025-7FB7-19E1-FA42-9FBC6FC096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0"/>
          <a:ext cx="3933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net.lillemetropole.fr/ERIC%20GRANGE/en%20cours/OUTIL%202010%20Roubaix-Tourco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tranet.lillemetropole.fr/Documents%20and%20Settings/lpoquet/Local%20Settings/Temporary%20Internet%20Files/Content.Outlook/3S9U88VD/test%20AT%20%20outil%20suivi%20mesures%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unes"/>
      <sheetName val="mesures"/>
      <sheetName val="liste des opérateurs"/>
      <sheetName val="Listes"/>
      <sheetName val="barême RMI2007"/>
      <sheetName val="barême RMI2008"/>
      <sheetName val="barême RMI2009"/>
      <sheetName val="barême RSA2010"/>
      <sheetName val="Tempo"/>
      <sheetName val="Suivi Mesures Acc2010"/>
      <sheetName val="Suivi Mesures AccColl2010"/>
      <sheetName val="nv Suivi mesures et budgétaire"/>
      <sheetName val="Suivi Diagnostics NA2010"/>
      <sheetName val="graph bilan"/>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unes"/>
      <sheetName val="mesures"/>
      <sheetName val="liste des opérateurs"/>
      <sheetName val="Listes"/>
      <sheetName val="barême RMI2008"/>
      <sheetName val="barême RMI2007"/>
      <sheetName val="adaption assoc"/>
      <sheetName val="Suivi mesures et budgétaire2007"/>
      <sheetName val="Suivi Mesures Acc2007"/>
      <sheetName val="Suivi Mesures Acc2008"/>
      <sheetName val="Suivi mesures et budgétaire2008"/>
      <sheetName val="graph bilan"/>
      <sheetName val="nv Suivi mesures et budgétai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indexed="41"/>
    <pageSetUpPr fitToPage="1"/>
  </sheetPr>
  <dimension ref="A1:Q301"/>
  <sheetViews>
    <sheetView showGridLines="0" tabSelected="1" showRuler="0" showOutlineSymbols="0" zoomScaleNormal="100" workbookViewId="0">
      <selection activeCell="D12" sqref="D12"/>
    </sheetView>
  </sheetViews>
  <sheetFormatPr baseColWidth="10" defaultColWidth="9.140625" defaultRowHeight="12.75" x14ac:dyDescent="0.2"/>
  <cols>
    <col min="1" max="1" width="9.140625" customWidth="1"/>
    <col min="2" max="2" width="7" customWidth="1"/>
    <col min="3" max="3" width="57" style="1" customWidth="1"/>
    <col min="4" max="4" width="20.5703125" style="1" customWidth="1"/>
    <col min="5" max="5" width="5" customWidth="1"/>
    <col min="6" max="6" width="5.140625" customWidth="1"/>
    <col min="7" max="7" width="42.7109375" customWidth="1"/>
    <col min="8" max="8" width="21.5703125" customWidth="1"/>
    <col min="9" max="9" width="11.42578125" customWidth="1"/>
    <col min="10" max="10" width="9.5703125" customWidth="1"/>
    <col min="11" max="11" width="46.7109375" customWidth="1"/>
    <col min="12" max="256" width="11.42578125" customWidth="1"/>
  </cols>
  <sheetData>
    <row r="1" spans="1:17" ht="84" customHeight="1" x14ac:dyDescent="0.2">
      <c r="A1" s="29"/>
      <c r="B1" s="29"/>
      <c r="C1" s="38"/>
      <c r="D1" s="38"/>
      <c r="E1" s="29"/>
      <c r="F1" s="29"/>
      <c r="G1" s="29"/>
      <c r="H1" s="29"/>
      <c r="I1" s="29"/>
      <c r="J1" s="29"/>
      <c r="K1" s="29"/>
      <c r="L1" s="29"/>
      <c r="M1" s="29"/>
      <c r="N1" s="29"/>
    </row>
    <row r="2" spans="1:17" ht="42" customHeight="1" thickBot="1" x14ac:dyDescent="0.25">
      <c r="A2" s="136" t="s">
        <v>86</v>
      </c>
      <c r="B2" s="136"/>
      <c r="C2" s="136"/>
      <c r="D2" s="136"/>
      <c r="E2" s="136"/>
      <c r="F2" s="136"/>
      <c r="G2" s="136"/>
      <c r="H2" s="136"/>
      <c r="I2" s="136"/>
      <c r="J2" s="50"/>
      <c r="K2" s="50"/>
      <c r="L2" s="50"/>
      <c r="M2" s="50"/>
      <c r="N2" s="50"/>
      <c r="O2" s="29"/>
      <c r="P2" s="29"/>
      <c r="Q2" s="29"/>
    </row>
    <row r="3" spans="1:17" ht="6.75" customHeight="1" x14ac:dyDescent="0.2">
      <c r="A3" s="52"/>
      <c r="B3" s="8"/>
      <c r="C3" s="35"/>
      <c r="D3" s="35"/>
      <c r="E3" s="36"/>
      <c r="F3" s="52"/>
      <c r="G3" s="52"/>
      <c r="H3" s="52"/>
      <c r="I3" s="52"/>
      <c r="J3" s="50"/>
      <c r="K3" s="50"/>
      <c r="L3" s="50"/>
      <c r="M3" s="50"/>
      <c r="N3" s="50"/>
      <c r="O3" s="29"/>
      <c r="P3" s="29"/>
      <c r="Q3" s="29"/>
    </row>
    <row r="4" spans="1:17" ht="18" x14ac:dyDescent="0.2">
      <c r="A4" s="52"/>
      <c r="B4" s="9"/>
      <c r="C4" s="10" t="s">
        <v>0</v>
      </c>
      <c r="D4" s="11"/>
      <c r="E4" s="12"/>
      <c r="F4" s="51"/>
      <c r="G4" s="52"/>
      <c r="H4" s="52"/>
      <c r="I4" s="52"/>
      <c r="J4" s="50"/>
      <c r="K4" s="50"/>
      <c r="L4" s="50"/>
      <c r="M4" s="50"/>
      <c r="N4" s="50"/>
      <c r="O4" s="29"/>
      <c r="P4" s="29"/>
      <c r="Q4" s="29"/>
    </row>
    <row r="5" spans="1:17" ht="24" x14ac:dyDescent="0.2">
      <c r="A5" s="52"/>
      <c r="B5" s="9"/>
      <c r="C5" s="37" t="s">
        <v>1</v>
      </c>
      <c r="D5" s="11"/>
      <c r="E5" s="12"/>
      <c r="F5" s="52"/>
      <c r="G5" s="52"/>
      <c r="H5" s="52"/>
      <c r="I5" s="52"/>
      <c r="J5" s="50"/>
      <c r="K5" s="50"/>
      <c r="L5" s="50"/>
      <c r="M5" s="50"/>
      <c r="N5" s="50"/>
      <c r="O5" s="29"/>
      <c r="P5" s="29"/>
      <c r="Q5" s="29"/>
    </row>
    <row r="6" spans="1:17" ht="13.5" thickBot="1" x14ac:dyDescent="0.25">
      <c r="A6" s="52"/>
      <c r="B6" s="9"/>
      <c r="D6" s="11"/>
      <c r="E6" s="12"/>
      <c r="F6" s="24"/>
      <c r="G6" s="81" t="s">
        <v>2</v>
      </c>
      <c r="H6" s="24"/>
      <c r="I6" s="52"/>
      <c r="J6" s="50"/>
      <c r="K6" s="50"/>
      <c r="L6" s="50"/>
      <c r="M6" s="50"/>
      <c r="N6" s="50"/>
      <c r="O6" s="29"/>
      <c r="P6" s="29"/>
      <c r="Q6" s="29"/>
    </row>
    <row r="7" spans="1:17" ht="13.5" thickBot="1" x14ac:dyDescent="0.25">
      <c r="A7" s="52"/>
      <c r="B7" s="9"/>
      <c r="C7" s="25" t="s">
        <v>3</v>
      </c>
      <c r="D7" s="85">
        <v>646.52</v>
      </c>
      <c r="E7" s="12"/>
      <c r="F7" s="6"/>
      <c r="H7" s="11"/>
      <c r="I7" s="52"/>
      <c r="J7" s="50"/>
      <c r="K7" s="50"/>
      <c r="L7" s="50"/>
      <c r="M7" s="50"/>
      <c r="N7" s="50"/>
      <c r="O7" s="29"/>
      <c r="P7" s="29"/>
      <c r="Q7" s="29"/>
    </row>
    <row r="8" spans="1:17" ht="12.75" customHeight="1" thickBot="1" x14ac:dyDescent="0.25">
      <c r="A8" s="52"/>
      <c r="B8" s="9"/>
      <c r="C8" s="11"/>
      <c r="D8" s="11"/>
      <c r="E8" s="12"/>
      <c r="F8" s="6"/>
      <c r="G8" s="82" t="s">
        <v>4</v>
      </c>
      <c r="H8" s="61">
        <f>IF(AND(ISNUMBER(D49),ISTEXT(D50)),$D$19/VLOOKUP($D$9,'Barème RSA'!B$6:C$27,2,FALSE),"")</f>
        <v>0.99999296938165716</v>
      </c>
      <c r="I8" s="52"/>
      <c r="J8" s="50"/>
      <c r="K8" s="50"/>
      <c r="L8" s="50"/>
      <c r="M8" s="50"/>
      <c r="N8" s="50"/>
      <c r="O8" s="29"/>
      <c r="P8" s="29"/>
      <c r="Q8" s="29"/>
    </row>
    <row r="9" spans="1:17" ht="12" customHeight="1" x14ac:dyDescent="0.2">
      <c r="A9" s="52"/>
      <c r="B9" s="9"/>
      <c r="C9" s="13" t="s">
        <v>5</v>
      </c>
      <c r="D9" s="68" t="s">
        <v>36</v>
      </c>
      <c r="E9" s="12"/>
      <c r="F9" s="6"/>
      <c r="G9" s="15"/>
      <c r="H9" s="18"/>
      <c r="I9" s="52"/>
      <c r="J9" s="50"/>
      <c r="K9" s="50"/>
      <c r="L9" s="50"/>
      <c r="M9" s="50"/>
      <c r="N9" s="50"/>
      <c r="O9" s="29"/>
      <c r="P9" s="29"/>
      <c r="Q9" s="29"/>
    </row>
    <row r="10" spans="1:17" ht="15" customHeight="1" x14ac:dyDescent="0.2">
      <c r="A10" s="52"/>
      <c r="B10" s="9"/>
      <c r="C10" s="11"/>
      <c r="D10" s="11"/>
      <c r="E10" s="12"/>
      <c r="F10" s="6"/>
      <c r="G10" s="137" t="str">
        <f>IF(H8&lt;=0.8,"ATTENTION RESSOURCES ≤ 0,8 RSA : VERIFIER L'OUVERTURE DE TOUS LES DROITS","")</f>
        <v/>
      </c>
      <c r="H10" s="137"/>
      <c r="I10" s="52"/>
      <c r="J10" s="50"/>
      <c r="K10" s="50"/>
      <c r="L10" s="50"/>
      <c r="M10" s="50"/>
      <c r="N10" s="50"/>
      <c r="O10" s="29"/>
      <c r="P10" s="29"/>
      <c r="Q10" s="29"/>
    </row>
    <row r="11" spans="1:17" ht="33" customHeight="1" x14ac:dyDescent="0.2">
      <c r="A11" s="52"/>
      <c r="B11" s="9"/>
      <c r="C11" s="14" t="s">
        <v>7</v>
      </c>
      <c r="D11" s="11"/>
      <c r="E11" s="12"/>
      <c r="F11" s="6"/>
      <c r="G11" s="137"/>
      <c r="H11" s="137"/>
      <c r="I11" s="52"/>
      <c r="J11" s="50"/>
      <c r="K11" s="50"/>
      <c r="L11" s="50"/>
      <c r="M11" s="50"/>
      <c r="N11" s="50"/>
      <c r="O11" s="29"/>
      <c r="P11" s="29"/>
      <c r="Q11" s="29"/>
    </row>
    <row r="12" spans="1:17" x14ac:dyDescent="0.2">
      <c r="A12" s="34"/>
      <c r="B12" s="9"/>
      <c r="C12" s="73" t="s">
        <v>8</v>
      </c>
      <c r="D12" s="69">
        <v>1422.34</v>
      </c>
      <c r="E12" s="12"/>
      <c r="F12" s="6"/>
      <c r="G12" s="15"/>
      <c r="H12" s="19"/>
      <c r="I12" s="52"/>
      <c r="J12" s="50"/>
      <c r="K12" s="50"/>
      <c r="L12" s="50"/>
      <c r="M12" s="50"/>
      <c r="N12" s="50"/>
      <c r="O12" s="29"/>
      <c r="P12" s="29"/>
      <c r="Q12" s="29"/>
    </row>
    <row r="13" spans="1:17" ht="13.5" thickBot="1" x14ac:dyDescent="0.25">
      <c r="A13" s="34"/>
      <c r="B13" s="9"/>
      <c r="C13" s="73" t="s">
        <v>9</v>
      </c>
      <c r="D13" s="109"/>
      <c r="E13" s="12"/>
      <c r="F13" s="6"/>
      <c r="G13" s="15"/>
      <c r="H13" s="20"/>
      <c r="I13" s="52"/>
      <c r="J13" s="50"/>
      <c r="K13" s="50"/>
      <c r="L13" s="50"/>
      <c r="M13" s="50"/>
      <c r="N13" s="50"/>
      <c r="O13" s="29"/>
      <c r="P13" s="29"/>
      <c r="Q13" s="29"/>
    </row>
    <row r="14" spans="1:17" ht="13.5" thickBot="1" x14ac:dyDescent="0.25">
      <c r="A14" s="34"/>
      <c r="B14" s="9"/>
      <c r="C14" s="73" t="s">
        <v>10</v>
      </c>
      <c r="D14" s="109"/>
      <c r="E14" s="12"/>
      <c r="F14" s="6"/>
      <c r="G14" s="82" t="s">
        <v>11</v>
      </c>
      <c r="H14" s="62">
        <f>IF(ISERROR((D23+D24-D26)/D19),"",(D23+D24-D26)/D19)</f>
        <v>9.1398681046725827E-2</v>
      </c>
      <c r="I14" s="52"/>
      <c r="J14" s="50"/>
      <c r="K14" s="50"/>
      <c r="L14" s="50"/>
      <c r="M14" s="50"/>
      <c r="N14" s="50"/>
      <c r="O14" s="29"/>
      <c r="P14" s="29"/>
      <c r="Q14" s="29"/>
    </row>
    <row r="15" spans="1:17" ht="13.5" thickBot="1" x14ac:dyDescent="0.25">
      <c r="A15" s="34"/>
      <c r="B15" s="9"/>
      <c r="C15" s="73" t="s">
        <v>12</v>
      </c>
      <c r="D15" s="109"/>
      <c r="E15" s="12"/>
      <c r="F15" s="6"/>
      <c r="G15" s="11"/>
      <c r="H15" s="11"/>
      <c r="I15" s="52"/>
      <c r="J15" s="50"/>
      <c r="K15" s="50"/>
      <c r="L15" s="50"/>
      <c r="M15" s="50"/>
      <c r="N15" s="50"/>
      <c r="O15" s="29"/>
      <c r="P15" s="29"/>
      <c r="Q15" s="29"/>
    </row>
    <row r="16" spans="1:17" x14ac:dyDescent="0.2">
      <c r="A16" s="34"/>
      <c r="B16" s="9"/>
      <c r="C16" s="73" t="s">
        <v>13</v>
      </c>
      <c r="D16" s="109"/>
      <c r="E16" s="12"/>
      <c r="F16" s="6"/>
      <c r="G16" s="83" t="s">
        <v>87</v>
      </c>
      <c r="H16" s="138" t="str">
        <f>IF(AND(H14&lt;=0.33,H8&lt;=2),"OUI","NON")</f>
        <v>OUI</v>
      </c>
      <c r="I16" s="52"/>
      <c r="J16" s="50"/>
      <c r="K16" s="50"/>
      <c r="L16" s="50"/>
      <c r="M16" s="50"/>
      <c r="N16" s="50"/>
      <c r="O16" s="29"/>
      <c r="P16" s="29"/>
      <c r="Q16" s="29"/>
    </row>
    <row r="17" spans="1:17" ht="13.5" thickBot="1" x14ac:dyDescent="0.25">
      <c r="A17" s="34"/>
      <c r="B17" s="9"/>
      <c r="C17" s="73" t="s">
        <v>14</v>
      </c>
      <c r="D17" s="109"/>
      <c r="E17" s="12"/>
      <c r="F17" s="6"/>
      <c r="G17" s="84" t="s">
        <v>15</v>
      </c>
      <c r="H17" s="139"/>
      <c r="I17" s="52"/>
      <c r="J17" s="50"/>
      <c r="K17" s="50"/>
      <c r="L17" s="50"/>
      <c r="M17" s="50"/>
      <c r="N17" s="50"/>
      <c r="O17" s="29"/>
      <c r="P17" s="29"/>
      <c r="Q17" s="29"/>
    </row>
    <row r="18" spans="1:17" x14ac:dyDescent="0.2">
      <c r="A18" s="34"/>
      <c r="B18" s="9"/>
      <c r="C18" s="73" t="s">
        <v>16</v>
      </c>
      <c r="D18" s="109"/>
      <c r="E18" s="12"/>
      <c r="F18" s="6"/>
      <c r="G18" s="83" t="s">
        <v>88</v>
      </c>
      <c r="H18" s="138" t="str">
        <f>IF(AND(H14&lt;=0.33,H8&lt;=1.5),"OUI","NON")</f>
        <v>OUI</v>
      </c>
      <c r="I18" s="52"/>
      <c r="J18" s="50"/>
      <c r="K18" s="50"/>
      <c r="L18" s="50"/>
      <c r="M18" s="50"/>
      <c r="N18" s="50"/>
      <c r="O18" s="29"/>
      <c r="P18" s="29"/>
      <c r="Q18" s="29"/>
    </row>
    <row r="19" spans="1:17" ht="13.5" thickBot="1" x14ac:dyDescent="0.25">
      <c r="A19" s="52"/>
      <c r="B19" s="9"/>
      <c r="C19" s="15" t="s">
        <v>17</v>
      </c>
      <c r="D19" s="67">
        <f>SUM(D12:D18)</f>
        <v>1422.34</v>
      </c>
      <c r="E19" s="12"/>
      <c r="F19" s="6"/>
      <c r="G19" s="84" t="s">
        <v>89</v>
      </c>
      <c r="H19" s="139"/>
      <c r="I19" s="52"/>
      <c r="J19" s="50"/>
      <c r="K19" s="50"/>
      <c r="L19" s="50"/>
      <c r="M19" s="50"/>
      <c r="N19" s="50"/>
      <c r="O19" s="29"/>
      <c r="P19" s="29"/>
      <c r="Q19" s="29"/>
    </row>
    <row r="20" spans="1:17" x14ac:dyDescent="0.2">
      <c r="A20" s="52"/>
      <c r="B20" s="9"/>
      <c r="C20" s="15"/>
      <c r="D20" s="16"/>
      <c r="E20" s="12"/>
      <c r="F20" s="6"/>
      <c r="I20" s="52"/>
      <c r="J20" s="50"/>
      <c r="K20" s="50"/>
      <c r="L20" s="50"/>
      <c r="M20" s="50"/>
      <c r="N20" s="50"/>
      <c r="O20" s="29"/>
      <c r="P20" s="29"/>
      <c r="Q20" s="29"/>
    </row>
    <row r="21" spans="1:17" x14ac:dyDescent="0.2">
      <c r="A21" s="52"/>
      <c r="B21" s="9"/>
      <c r="C21" s="17" t="s">
        <v>18</v>
      </c>
      <c r="D21" s="11"/>
      <c r="E21" s="12"/>
      <c r="F21" s="52"/>
      <c r="G21" s="63"/>
      <c r="H21" s="146"/>
      <c r="I21" s="56"/>
      <c r="J21" s="50"/>
      <c r="K21" s="50"/>
      <c r="L21" s="50"/>
      <c r="M21" s="50"/>
      <c r="N21" s="50"/>
      <c r="O21" s="29"/>
      <c r="P21" s="29"/>
      <c r="Q21" s="29"/>
    </row>
    <row r="22" spans="1:17" x14ac:dyDescent="0.2">
      <c r="A22" s="52"/>
      <c r="B22" s="9"/>
      <c r="C22" s="11"/>
      <c r="D22" s="11"/>
      <c r="E22" s="12"/>
      <c r="F22" s="52"/>
      <c r="G22" s="64"/>
      <c r="H22" s="146"/>
      <c r="I22" s="56"/>
      <c r="J22" s="50"/>
      <c r="K22" s="50"/>
      <c r="L22" s="50"/>
      <c r="M22" s="50"/>
      <c r="N22" s="50"/>
      <c r="O22" s="29"/>
      <c r="P22" s="29"/>
      <c r="Q22" s="29"/>
    </row>
    <row r="23" spans="1:17" ht="15" x14ac:dyDescent="0.25">
      <c r="A23" s="52"/>
      <c r="B23" s="9"/>
      <c r="C23" s="74" t="s">
        <v>19</v>
      </c>
      <c r="D23" s="70">
        <v>300</v>
      </c>
      <c r="E23" s="12"/>
      <c r="F23" s="55"/>
      <c r="G23" s="89" t="str">
        <f>IF(H14&gt;0.33,"Le taux d'effort loyer est supérieur à 33 % : Orientation Accès","")</f>
        <v/>
      </c>
      <c r="H23" s="55"/>
      <c r="I23" s="55"/>
      <c r="J23" s="50"/>
      <c r="K23" s="50"/>
      <c r="L23" s="50"/>
      <c r="M23" s="50"/>
      <c r="N23" s="50"/>
      <c r="O23" s="29"/>
      <c r="P23" s="29"/>
      <c r="Q23" s="29"/>
    </row>
    <row r="24" spans="1:17" ht="15" x14ac:dyDescent="0.25">
      <c r="A24" s="52"/>
      <c r="B24" s="9"/>
      <c r="C24" s="75" t="s">
        <v>20</v>
      </c>
      <c r="D24" s="71">
        <v>30</v>
      </c>
      <c r="E24" s="12"/>
      <c r="F24" s="55"/>
      <c r="G24" s="89"/>
      <c r="H24" s="55"/>
      <c r="I24" s="55"/>
      <c r="J24" s="50"/>
      <c r="K24" s="50"/>
      <c r="L24" s="50"/>
      <c r="M24" s="50"/>
      <c r="N24" s="50"/>
      <c r="O24" s="29"/>
      <c r="P24" s="29"/>
      <c r="Q24" s="29"/>
    </row>
    <row r="25" spans="1:17" x14ac:dyDescent="0.2">
      <c r="A25" s="52"/>
      <c r="B25" s="9"/>
      <c r="C25" s="75" t="s">
        <v>21</v>
      </c>
      <c r="D25" s="70"/>
      <c r="E25" s="12"/>
      <c r="F25" s="55"/>
      <c r="G25" s="57"/>
      <c r="H25" s="57"/>
      <c r="I25" s="57"/>
      <c r="J25" s="50"/>
      <c r="K25" s="50"/>
      <c r="L25" s="50"/>
      <c r="M25" s="50"/>
      <c r="N25" s="50"/>
      <c r="O25" s="29"/>
      <c r="P25" s="29"/>
      <c r="Q25" s="29"/>
    </row>
    <row r="26" spans="1:17" x14ac:dyDescent="0.2">
      <c r="A26" s="52"/>
      <c r="B26" s="9"/>
      <c r="C26" s="76" t="s">
        <v>22</v>
      </c>
      <c r="D26" s="72">
        <v>200</v>
      </c>
      <c r="E26" s="12"/>
      <c r="F26" s="55"/>
      <c r="G26" s="55"/>
      <c r="H26" s="57"/>
      <c r="I26" s="57"/>
      <c r="J26" s="50"/>
      <c r="K26" s="50"/>
      <c r="L26" s="50"/>
      <c r="M26" s="50"/>
      <c r="N26" s="50"/>
      <c r="O26" s="29"/>
      <c r="P26" s="29"/>
      <c r="Q26" s="29"/>
    </row>
    <row r="27" spans="1:17" ht="15" x14ac:dyDescent="0.25">
      <c r="A27" s="52"/>
      <c r="B27" s="9"/>
      <c r="C27" s="15" t="s">
        <v>23</v>
      </c>
      <c r="D27" s="67">
        <f>(D23+D24-D26)</f>
        <v>130</v>
      </c>
      <c r="E27" s="12"/>
      <c r="F27" s="55"/>
      <c r="G27" s="65" t="s">
        <v>24</v>
      </c>
      <c r="H27" s="147">
        <f>0.33*D19</f>
        <v>469.37220000000002</v>
      </c>
      <c r="I27" s="58"/>
      <c r="J27" s="50"/>
      <c r="K27" s="50"/>
      <c r="L27" s="50"/>
      <c r="M27" s="50"/>
      <c r="N27" s="50"/>
      <c r="O27" s="29"/>
      <c r="P27" s="29"/>
      <c r="Q27" s="29"/>
    </row>
    <row r="28" spans="1:17" x14ac:dyDescent="0.2">
      <c r="A28" s="52"/>
      <c r="B28" s="9"/>
      <c r="C28" s="11"/>
      <c r="D28" s="11"/>
      <c r="E28" s="12"/>
      <c r="F28" s="55"/>
      <c r="G28" s="52" t="s">
        <v>25</v>
      </c>
      <c r="H28" s="148"/>
      <c r="I28" s="58"/>
      <c r="J28" s="50"/>
      <c r="K28" s="50"/>
      <c r="L28" s="50"/>
      <c r="M28" s="50"/>
      <c r="N28" s="50"/>
      <c r="O28" s="29"/>
      <c r="P28" s="29"/>
      <c r="Q28" s="29"/>
    </row>
    <row r="29" spans="1:17" ht="15.75" customHeight="1" x14ac:dyDescent="0.2">
      <c r="A29" s="52"/>
      <c r="B29" s="9"/>
      <c r="C29" s="11"/>
      <c r="D29" s="11"/>
      <c r="E29" s="12"/>
      <c r="F29" s="55"/>
      <c r="G29" s="59"/>
      <c r="H29" s="59"/>
      <c r="I29" s="59"/>
      <c r="J29" s="50"/>
      <c r="K29" s="50"/>
      <c r="L29" s="50"/>
      <c r="M29" s="50"/>
      <c r="N29" s="50"/>
      <c r="O29" s="29"/>
      <c r="P29" s="29"/>
      <c r="Q29" s="29"/>
    </row>
    <row r="30" spans="1:17" x14ac:dyDescent="0.2">
      <c r="A30" s="52"/>
      <c r="B30" s="9"/>
      <c r="C30" s="11"/>
      <c r="D30" s="11"/>
      <c r="E30" s="12"/>
      <c r="F30" s="55"/>
      <c r="G30" s="59"/>
      <c r="H30" s="59"/>
      <c r="I30" s="59"/>
      <c r="J30" s="50"/>
      <c r="K30" s="50"/>
      <c r="L30" s="50"/>
      <c r="M30" s="50"/>
      <c r="N30" s="50"/>
      <c r="O30" s="29"/>
      <c r="P30" s="29"/>
      <c r="Q30" s="29"/>
    </row>
    <row r="31" spans="1:17" ht="16.5" customHeight="1" thickBot="1" x14ac:dyDescent="0.3">
      <c r="A31" s="52"/>
      <c r="B31" s="21"/>
      <c r="C31" s="22"/>
      <c r="D31" s="22"/>
      <c r="E31" s="23"/>
      <c r="F31" s="55"/>
      <c r="G31" s="55"/>
      <c r="H31" s="66"/>
      <c r="I31" s="60"/>
      <c r="J31" s="50"/>
      <c r="K31" s="50"/>
      <c r="L31" s="50"/>
      <c r="M31" s="50"/>
      <c r="N31" s="50"/>
      <c r="O31" s="29"/>
      <c r="P31" s="29"/>
      <c r="Q31" s="29"/>
    </row>
    <row r="32" spans="1:17" ht="12.75" customHeight="1" x14ac:dyDescent="0.2">
      <c r="A32" s="52"/>
      <c r="B32" s="53" t="s">
        <v>94</v>
      </c>
      <c r="C32" s="54"/>
      <c r="D32" s="54"/>
      <c r="E32" s="52"/>
      <c r="F32" s="52"/>
      <c r="G32" s="55"/>
      <c r="H32" s="55"/>
      <c r="I32" s="55"/>
      <c r="J32" s="50"/>
      <c r="K32" s="50"/>
      <c r="L32" s="50"/>
      <c r="M32" s="50"/>
      <c r="N32" s="50"/>
      <c r="O32" s="29"/>
      <c r="P32" s="29"/>
      <c r="Q32" s="29"/>
    </row>
    <row r="33" spans="1:17" x14ac:dyDescent="0.2">
      <c r="A33" s="52"/>
      <c r="B33" s="52"/>
      <c r="C33" s="54"/>
      <c r="D33" s="54"/>
      <c r="E33" s="52"/>
      <c r="F33" s="52"/>
      <c r="G33" s="55"/>
      <c r="H33" s="55"/>
      <c r="I33" s="52"/>
      <c r="J33" s="50"/>
      <c r="K33" s="50"/>
      <c r="L33" s="50"/>
      <c r="M33" s="50"/>
      <c r="N33" s="50"/>
      <c r="O33" s="29"/>
      <c r="P33" s="29"/>
      <c r="Q33" s="29"/>
    </row>
    <row r="34" spans="1:17" hidden="1" x14ac:dyDescent="0.2">
      <c r="A34" s="6"/>
      <c r="B34" s="6"/>
      <c r="C34" s="7"/>
      <c r="D34" s="7"/>
      <c r="E34" s="6"/>
      <c r="F34" s="6"/>
      <c r="G34" s="6"/>
      <c r="H34" s="6"/>
      <c r="I34" s="6"/>
    </row>
    <row r="35" spans="1:17" hidden="1" x14ac:dyDescent="0.2">
      <c r="A35" s="6"/>
      <c r="B35" s="6"/>
      <c r="C35" s="7"/>
      <c r="D35" s="7"/>
      <c r="E35" s="6"/>
      <c r="F35" s="6"/>
    </row>
    <row r="36" spans="1:17" hidden="1" x14ac:dyDescent="0.2"/>
    <row r="37" spans="1:17" hidden="1" x14ac:dyDescent="0.2">
      <c r="K37" s="110"/>
      <c r="L37" s="110"/>
      <c r="M37" s="110"/>
    </row>
    <row r="38" spans="1:17" hidden="1" x14ac:dyDescent="0.2">
      <c r="H38" s="27" t="s">
        <v>26</v>
      </c>
      <c r="I38" s="27" t="s">
        <v>27</v>
      </c>
      <c r="K38" s="110"/>
      <c r="L38" s="110"/>
      <c r="M38" s="110"/>
      <c r="N38" s="134"/>
      <c r="O38" s="135"/>
      <c r="P38" s="135"/>
    </row>
    <row r="39" spans="1:17" hidden="1" x14ac:dyDescent="0.2">
      <c r="B39" s="29"/>
      <c r="C39" s="38"/>
      <c r="D39" s="38"/>
      <c r="E39" s="29"/>
      <c r="G39" s="110"/>
      <c r="H39" s="41" t="s">
        <v>28</v>
      </c>
      <c r="I39" s="111">
        <v>2</v>
      </c>
      <c r="K39" s="110"/>
      <c r="L39" s="110"/>
      <c r="M39" s="110"/>
      <c r="N39" s="30"/>
    </row>
    <row r="40" spans="1:17" s="2" customFormat="1" hidden="1" x14ac:dyDescent="0.2">
      <c r="A40" s="110"/>
      <c r="B40" s="112"/>
      <c r="C40" s="39" t="s">
        <v>29</v>
      </c>
      <c r="D40" s="113"/>
      <c r="E40" s="112"/>
      <c r="F40" s="110"/>
      <c r="G40" s="110"/>
      <c r="H40" s="41" t="s">
        <v>30</v>
      </c>
      <c r="I40" s="111">
        <v>3</v>
      </c>
      <c r="J40" s="110"/>
      <c r="K40" t="s">
        <v>6</v>
      </c>
      <c r="L40" s="110"/>
      <c r="M40" s="110"/>
      <c r="N40" s="30"/>
      <c r="O40"/>
      <c r="P40" s="110"/>
      <c r="Q40" s="110"/>
    </row>
    <row r="41" spans="1:17" s="2" customFormat="1" hidden="1" x14ac:dyDescent="0.2">
      <c r="A41" s="110"/>
      <c r="B41" s="112"/>
      <c r="C41" s="114" t="s">
        <v>8</v>
      </c>
      <c r="D41" s="115">
        <f>D12</f>
        <v>1422.34</v>
      </c>
      <c r="E41" s="112"/>
      <c r="F41" s="110"/>
      <c r="G41" s="110"/>
      <c r="H41" s="41" t="s">
        <v>31</v>
      </c>
      <c r="I41" s="111">
        <v>12</v>
      </c>
      <c r="J41" s="110"/>
      <c r="K41" t="s">
        <v>32</v>
      </c>
      <c r="L41" s="110"/>
      <c r="M41" s="110"/>
      <c r="N41" s="30"/>
      <c r="O41"/>
      <c r="P41" s="110"/>
      <c r="Q41" s="110"/>
    </row>
    <row r="42" spans="1:17" s="2" customFormat="1" ht="16.5" hidden="1" x14ac:dyDescent="0.3">
      <c r="A42" s="110"/>
      <c r="B42" s="112"/>
      <c r="C42" s="114" t="s">
        <v>9</v>
      </c>
      <c r="D42" s="115">
        <f t="shared" ref="D42:D47" si="0">D13</f>
        <v>0</v>
      </c>
      <c r="E42" s="112"/>
      <c r="F42" s="110"/>
      <c r="G42" s="110"/>
      <c r="H42" s="41" t="s">
        <v>33</v>
      </c>
      <c r="I42" s="111">
        <v>4</v>
      </c>
      <c r="J42" s="110"/>
      <c r="K42" s="32" t="s">
        <v>34</v>
      </c>
      <c r="L42" s="110"/>
      <c r="M42" s="110"/>
      <c r="N42" s="30"/>
      <c r="O42"/>
      <c r="P42" s="110"/>
      <c r="Q42" s="110"/>
    </row>
    <row r="43" spans="1:17" s="2" customFormat="1" hidden="1" x14ac:dyDescent="0.2">
      <c r="A43" s="110"/>
      <c r="B43" s="112"/>
      <c r="C43" s="114" t="s">
        <v>10</v>
      </c>
      <c r="D43" s="115">
        <f t="shared" si="0"/>
        <v>0</v>
      </c>
      <c r="E43" s="112"/>
      <c r="F43" s="110"/>
      <c r="G43" s="110"/>
      <c r="H43" s="41" t="s">
        <v>35</v>
      </c>
      <c r="I43" s="111">
        <v>5</v>
      </c>
      <c r="J43" s="110"/>
      <c r="K43" t="s">
        <v>36</v>
      </c>
      <c r="L43" s="110"/>
      <c r="M43" s="110"/>
      <c r="N43" s="30"/>
      <c r="O43"/>
      <c r="P43" s="110"/>
      <c r="Q43" s="110"/>
    </row>
    <row r="44" spans="1:17" s="2" customFormat="1" hidden="1" x14ac:dyDescent="0.2">
      <c r="A44" s="110"/>
      <c r="B44" s="112"/>
      <c r="C44" s="114" t="s">
        <v>12</v>
      </c>
      <c r="D44" s="115">
        <f t="shared" si="0"/>
        <v>0</v>
      </c>
      <c r="E44" s="112"/>
      <c r="F44" s="110"/>
      <c r="G44" s="110"/>
      <c r="H44" s="41" t="s">
        <v>37</v>
      </c>
      <c r="I44" s="111">
        <v>6</v>
      </c>
      <c r="J44" s="110"/>
      <c r="K44" t="s">
        <v>38</v>
      </c>
      <c r="L44" s="110"/>
      <c r="M44" s="110"/>
      <c r="N44" s="30"/>
      <c r="O44"/>
      <c r="P44" s="110"/>
      <c r="Q44" s="110"/>
    </row>
    <row r="45" spans="1:17" s="2" customFormat="1" hidden="1" x14ac:dyDescent="0.2">
      <c r="A45" s="110"/>
      <c r="B45" s="112"/>
      <c r="C45" s="114" t="s">
        <v>13</v>
      </c>
      <c r="D45" s="115">
        <f t="shared" si="0"/>
        <v>0</v>
      </c>
      <c r="E45" s="112"/>
      <c r="F45" s="110"/>
      <c r="G45" s="110"/>
      <c r="H45" s="41" t="s">
        <v>39</v>
      </c>
      <c r="I45" s="111">
        <v>7</v>
      </c>
      <c r="J45" s="110"/>
      <c r="K45" t="s">
        <v>40</v>
      </c>
      <c r="L45" s="110"/>
      <c r="M45" s="110"/>
      <c r="N45" s="30"/>
      <c r="O45"/>
      <c r="P45" s="110"/>
      <c r="Q45" s="110"/>
    </row>
    <row r="46" spans="1:17" s="2" customFormat="1" hidden="1" x14ac:dyDescent="0.2">
      <c r="A46" s="110"/>
      <c r="B46" s="112"/>
      <c r="C46" s="114" t="s">
        <v>14</v>
      </c>
      <c r="D46" s="115">
        <f t="shared" si="0"/>
        <v>0</v>
      </c>
      <c r="E46" s="112"/>
      <c r="F46" s="110"/>
      <c r="G46" s="110"/>
      <c r="H46" s="41" t="s">
        <v>41</v>
      </c>
      <c r="I46" s="111">
        <v>8</v>
      </c>
      <c r="J46" s="110"/>
      <c r="K46" t="s">
        <v>42</v>
      </c>
      <c r="L46" s="110"/>
      <c r="M46" s="110"/>
      <c r="N46" s="30"/>
      <c r="O46"/>
      <c r="P46" s="110"/>
      <c r="Q46" s="110"/>
    </row>
    <row r="47" spans="1:17" s="2" customFormat="1" hidden="1" x14ac:dyDescent="0.2">
      <c r="A47" s="110"/>
      <c r="B47" s="112"/>
      <c r="C47" s="114" t="s">
        <v>16</v>
      </c>
      <c r="D47" s="115">
        <f t="shared" si="0"/>
        <v>0</v>
      </c>
      <c r="E47" s="112"/>
      <c r="F47" s="110"/>
      <c r="G47" s="110"/>
      <c r="H47" s="41" t="s">
        <v>43</v>
      </c>
      <c r="I47" s="111">
        <v>9</v>
      </c>
      <c r="J47" s="110"/>
      <c r="K47" t="s">
        <v>44</v>
      </c>
      <c r="L47" s="110"/>
      <c r="M47" s="110"/>
      <c r="N47" s="30"/>
      <c r="O47"/>
      <c r="P47" s="110"/>
      <c r="Q47" s="110"/>
    </row>
    <row r="48" spans="1:17" s="2" customFormat="1" hidden="1" x14ac:dyDescent="0.2">
      <c r="A48" s="110"/>
      <c r="B48" s="112"/>
      <c r="C48" s="113"/>
      <c r="D48" s="113"/>
      <c r="E48" s="112"/>
      <c r="F48" s="110"/>
      <c r="G48" s="110"/>
      <c r="H48" s="41" t="s">
        <v>45</v>
      </c>
      <c r="I48" s="111">
        <v>10</v>
      </c>
      <c r="J48" s="110"/>
      <c r="K48" t="s">
        <v>46</v>
      </c>
      <c r="L48" s="110"/>
      <c r="M48" s="110"/>
      <c r="N48" s="30"/>
      <c r="O48"/>
      <c r="P48" s="110"/>
      <c r="Q48" s="110"/>
    </row>
    <row r="49" spans="2:15" s="2" customFormat="1" hidden="1" x14ac:dyDescent="0.2">
      <c r="B49" s="112"/>
      <c r="C49" s="40" t="s">
        <v>47</v>
      </c>
      <c r="D49" s="4">
        <f>SUM(D41:D47)</f>
        <v>1422.34</v>
      </c>
      <c r="E49" s="112"/>
      <c r="F49" s="110"/>
      <c r="G49" s="110"/>
      <c r="H49" s="41" t="s">
        <v>48</v>
      </c>
      <c r="I49" s="111">
        <v>11</v>
      </c>
      <c r="J49" s="110"/>
      <c r="K49" t="s">
        <v>49</v>
      </c>
      <c r="L49" s="110"/>
      <c r="M49" s="110"/>
      <c r="N49" s="30"/>
      <c r="O49"/>
    </row>
    <row r="50" spans="2:15" s="2" customFormat="1" hidden="1" x14ac:dyDescent="0.2">
      <c r="B50" s="112"/>
      <c r="C50" s="5" t="s">
        <v>50</v>
      </c>
      <c r="D50" s="116" t="str">
        <f>D9</f>
        <v>I+3</v>
      </c>
      <c r="E50" s="112"/>
      <c r="F50" s="26">
        <f>VLOOKUP(D50,$H$39:$I$60,2)</f>
        <v>4</v>
      </c>
      <c r="G50" s="110"/>
      <c r="H50" s="114" t="str">
        <f>"I"</f>
        <v>I</v>
      </c>
      <c r="I50" s="117">
        <v>1</v>
      </c>
      <c r="J50" s="110"/>
      <c r="K50" t="s">
        <v>51</v>
      </c>
      <c r="L50" s="110"/>
      <c r="M50" s="110"/>
      <c r="N50" s="31"/>
      <c r="O50"/>
    </row>
    <row r="51" spans="2:15" s="2" customFormat="1" hidden="1" x14ac:dyDescent="0.2">
      <c r="B51" s="112"/>
      <c r="C51" s="40" t="s">
        <v>52</v>
      </c>
      <c r="D51" s="118">
        <f>IF(AND(ISNUMBER($D49),ISTEXT($D50)),D49/VLOOKUP(D50,'Barème RSA'!B6:C27,2,FALSE),"")</f>
        <v>0.99999296938165716</v>
      </c>
      <c r="E51" s="112"/>
      <c r="F51" s="110"/>
      <c r="G51" s="110"/>
      <c r="H51" s="114" t="s">
        <v>32</v>
      </c>
      <c r="I51" s="117">
        <v>2</v>
      </c>
      <c r="J51" s="110"/>
      <c r="K51" t="s">
        <v>28</v>
      </c>
      <c r="L51" s="110"/>
      <c r="M51" s="110"/>
      <c r="N51" s="31"/>
      <c r="O51"/>
    </row>
    <row r="52" spans="2:15" s="2" customFormat="1" hidden="1" x14ac:dyDescent="0.2">
      <c r="B52" s="112"/>
      <c r="C52" s="119"/>
      <c r="D52" s="119"/>
      <c r="E52" s="112"/>
      <c r="F52" s="110"/>
      <c r="G52" s="110"/>
      <c r="H52" s="114" t="s">
        <v>51</v>
      </c>
      <c r="I52" s="111">
        <v>11</v>
      </c>
      <c r="J52" s="110"/>
      <c r="K52" t="s">
        <v>30</v>
      </c>
      <c r="L52" s="110"/>
      <c r="M52" s="110"/>
      <c r="N52" s="31"/>
      <c r="O52"/>
    </row>
    <row r="53" spans="2:15" s="2" customFormat="1" hidden="1" x14ac:dyDescent="0.2">
      <c r="B53" s="110"/>
      <c r="C53" s="113"/>
      <c r="D53" s="113"/>
      <c r="E53" s="110"/>
      <c r="F53" s="110"/>
      <c r="G53" s="110"/>
      <c r="H53" s="114" t="s">
        <v>34</v>
      </c>
      <c r="I53" s="117">
        <v>3</v>
      </c>
      <c r="J53" s="110"/>
      <c r="K53" t="s">
        <v>33</v>
      </c>
      <c r="L53" s="110"/>
      <c r="M53" s="110"/>
      <c r="N53" s="31"/>
      <c r="O53"/>
    </row>
    <row r="54" spans="2:15" s="2" customFormat="1" hidden="1" x14ac:dyDescent="0.2">
      <c r="B54" s="110"/>
      <c r="C54" s="113"/>
      <c r="D54" s="113"/>
      <c r="E54" s="110"/>
      <c r="F54" s="110"/>
      <c r="G54" s="110"/>
      <c r="H54" s="114" t="str">
        <f>"I+3"</f>
        <v>I+3</v>
      </c>
      <c r="I54" s="111">
        <v>4</v>
      </c>
      <c r="J54" s="110"/>
      <c r="K54" t="s">
        <v>35</v>
      </c>
      <c r="L54" s="110"/>
      <c r="M54" s="110"/>
      <c r="N54" s="31"/>
      <c r="O54"/>
    </row>
    <row r="55" spans="2:15" s="3" customFormat="1" hidden="1" x14ac:dyDescent="0.2">
      <c r="B55" s="110"/>
      <c r="C55" s="113"/>
      <c r="D55" s="113"/>
      <c r="E55" s="110"/>
      <c r="F55" s="110"/>
      <c r="G55" s="110"/>
      <c r="H55" s="114" t="s">
        <v>38</v>
      </c>
      <c r="I55" s="111">
        <v>5</v>
      </c>
      <c r="J55" s="110"/>
      <c r="K55" t="s">
        <v>37</v>
      </c>
      <c r="L55" s="110"/>
      <c r="M55" s="110"/>
      <c r="N55" s="31"/>
      <c r="O55"/>
    </row>
    <row r="56" spans="2:15" s="3" customFormat="1" hidden="1" x14ac:dyDescent="0.2">
      <c r="B56" s="110"/>
      <c r="C56" s="113"/>
      <c r="D56" s="113"/>
      <c r="E56" s="110"/>
      <c r="F56" s="110"/>
      <c r="G56" s="110"/>
      <c r="H56" s="114" t="s">
        <v>40</v>
      </c>
      <c r="I56" s="111">
        <v>6</v>
      </c>
      <c r="J56" s="110"/>
      <c r="K56" t="s">
        <v>39</v>
      </c>
      <c r="L56" s="110"/>
      <c r="M56" s="110"/>
      <c r="N56" s="31"/>
      <c r="O56"/>
    </row>
    <row r="57" spans="2:15" s="3" customFormat="1" hidden="1" x14ac:dyDescent="0.2">
      <c r="B57" s="110"/>
      <c r="C57" s="113"/>
      <c r="D57" s="113"/>
      <c r="E57" s="110"/>
      <c r="F57" s="110"/>
      <c r="G57" s="110"/>
      <c r="H57" s="114" t="s">
        <v>42</v>
      </c>
      <c r="I57" s="111">
        <v>7</v>
      </c>
      <c r="J57" s="110"/>
      <c r="K57" t="s">
        <v>41</v>
      </c>
      <c r="L57" s="110"/>
      <c r="M57" s="110"/>
      <c r="N57" s="31"/>
      <c r="O57"/>
    </row>
    <row r="58" spans="2:15" s="3" customFormat="1" hidden="1" x14ac:dyDescent="0.2">
      <c r="B58" s="110"/>
      <c r="C58" s="113"/>
      <c r="D58" s="113"/>
      <c r="E58" s="110"/>
      <c r="F58" s="110"/>
      <c r="G58" s="110"/>
      <c r="H58" s="114" t="s">
        <v>44</v>
      </c>
      <c r="I58" s="111">
        <v>8</v>
      </c>
      <c r="J58" s="110"/>
      <c r="K58" t="s">
        <v>43</v>
      </c>
      <c r="L58" s="110"/>
      <c r="M58" s="110"/>
      <c r="N58" s="31"/>
      <c r="O58"/>
    </row>
    <row r="59" spans="2:15" s="3" customFormat="1" hidden="1" x14ac:dyDescent="0.2">
      <c r="B59" s="110"/>
      <c r="C59" s="113"/>
      <c r="D59" s="113"/>
      <c r="E59" s="110"/>
      <c r="F59" s="110"/>
      <c r="G59" s="110"/>
      <c r="H59" s="114" t="s">
        <v>46</v>
      </c>
      <c r="I59" s="111">
        <v>9</v>
      </c>
      <c r="J59" s="110"/>
      <c r="K59" t="s">
        <v>45</v>
      </c>
      <c r="L59" s="110"/>
      <c r="M59" s="110"/>
      <c r="N59" s="31"/>
      <c r="O59"/>
    </row>
    <row r="60" spans="2:15" s="3" customFormat="1" hidden="1" x14ac:dyDescent="0.2">
      <c r="B60" s="110"/>
      <c r="C60" s="113"/>
      <c r="D60" s="113"/>
      <c r="E60" s="110"/>
      <c r="F60" s="110"/>
      <c r="G60" s="110"/>
      <c r="H60" s="114" t="s">
        <v>49</v>
      </c>
      <c r="I60" s="111">
        <v>10</v>
      </c>
      <c r="J60" s="110"/>
      <c r="K60" t="s">
        <v>48</v>
      </c>
      <c r="L60" s="110"/>
      <c r="M60" s="110"/>
      <c r="N60" s="31"/>
      <c r="O60"/>
    </row>
    <row r="61" spans="2:15" s="3" customFormat="1" hidden="1" x14ac:dyDescent="0.2">
      <c r="B61" s="110"/>
      <c r="C61" s="113"/>
      <c r="D61" s="113"/>
      <c r="E61" s="110"/>
      <c r="F61" s="110"/>
      <c r="G61" s="110"/>
      <c r="H61" s="110"/>
      <c r="I61" s="110"/>
      <c r="J61" s="110"/>
      <c r="K61" t="s">
        <v>31</v>
      </c>
      <c r="L61" s="110"/>
      <c r="M61" s="110"/>
      <c r="N61" s="110"/>
      <c r="O61" s="110"/>
    </row>
    <row r="62" spans="2:15" s="3" customFormat="1" hidden="1" x14ac:dyDescent="0.2">
      <c r="B62" s="110"/>
      <c r="C62" s="113"/>
      <c r="D62" s="113"/>
      <c r="E62" s="110"/>
      <c r="F62" s="110"/>
      <c r="G62" s="110"/>
      <c r="H62" s="110"/>
      <c r="I62" s="110"/>
      <c r="J62" s="110"/>
      <c r="K62" s="110"/>
      <c r="L62" s="110"/>
      <c r="M62" s="110"/>
      <c r="N62" s="110"/>
      <c r="O62" s="110"/>
    </row>
    <row r="63" spans="2:15" s="2" customFormat="1" hidden="1" x14ac:dyDescent="0.2">
      <c r="B63" s="110"/>
      <c r="C63" s="113"/>
      <c r="D63" s="113"/>
      <c r="E63" s="110"/>
      <c r="F63" s="110"/>
      <c r="G63" s="110"/>
      <c r="H63" s="110"/>
      <c r="I63" s="110"/>
      <c r="J63" s="110"/>
      <c r="K63" s="110"/>
      <c r="L63" s="110"/>
      <c r="M63" s="110"/>
      <c r="N63" s="110"/>
      <c r="O63" s="110"/>
    </row>
    <row r="64" spans="2:15" s="2" customFormat="1" hidden="1" x14ac:dyDescent="0.2">
      <c r="B64" s="110"/>
      <c r="C64" s="113"/>
      <c r="D64" s="113"/>
      <c r="E64" s="110"/>
      <c r="F64" s="110"/>
      <c r="G64" s="110"/>
      <c r="H64" s="110"/>
      <c r="I64" s="110"/>
      <c r="J64" s="110"/>
      <c r="K64" s="110"/>
      <c r="L64" s="110"/>
      <c r="M64" s="110"/>
      <c r="N64" s="110"/>
      <c r="O64" s="110"/>
    </row>
    <row r="65" spans="1:14" s="2" customFormat="1" hidden="1" x14ac:dyDescent="0.2">
      <c r="A65" s="110"/>
      <c r="B65" s="110"/>
      <c r="C65" s="113"/>
      <c r="D65" s="113"/>
      <c r="E65" s="110"/>
      <c r="F65" s="110"/>
      <c r="G65" s="110"/>
      <c r="H65" s="110"/>
      <c r="I65" s="110"/>
      <c r="J65" s="110"/>
      <c r="K65" s="110"/>
      <c r="L65" s="110"/>
      <c r="M65" s="110"/>
      <c r="N65" s="110"/>
    </row>
    <row r="66" spans="1:14" s="2" customFormat="1" hidden="1" x14ac:dyDescent="0.2">
      <c r="A66" s="110"/>
      <c r="B66" s="110"/>
      <c r="C66" s="113"/>
      <c r="D66" s="113"/>
      <c r="E66" s="110"/>
      <c r="F66" s="110"/>
      <c r="G66" s="110"/>
      <c r="H66" s="33" t="s">
        <v>53</v>
      </c>
      <c r="I66" s="110"/>
      <c r="J66" s="110"/>
      <c r="K66" s="110"/>
      <c r="L66" s="110"/>
      <c r="M66" s="110"/>
      <c r="N66" s="110"/>
    </row>
    <row r="67" spans="1:14" s="2" customFormat="1" hidden="1" x14ac:dyDescent="0.2">
      <c r="A67" s="110"/>
      <c r="B67" s="110"/>
      <c r="C67" s="113"/>
      <c r="D67" s="113"/>
      <c r="E67" s="110"/>
      <c r="F67" s="110"/>
      <c r="G67" s="110"/>
      <c r="H67" s="133" t="s">
        <v>54</v>
      </c>
      <c r="I67" s="133"/>
      <c r="J67" s="133"/>
      <c r="K67" s="27" t="s">
        <v>55</v>
      </c>
      <c r="L67" s="49" t="s">
        <v>56</v>
      </c>
      <c r="M67" s="110"/>
      <c r="N67" s="110"/>
    </row>
    <row r="68" spans="1:14" s="2" customFormat="1" hidden="1" x14ac:dyDescent="0.2">
      <c r="A68" s="110"/>
      <c r="B68" s="110"/>
      <c r="C68" s="113"/>
      <c r="D68" s="113"/>
      <c r="E68" s="110"/>
      <c r="F68" s="110"/>
      <c r="G68" s="110"/>
      <c r="H68" s="143" t="s">
        <v>57</v>
      </c>
      <c r="I68" s="144"/>
      <c r="J68" s="145"/>
      <c r="K68" s="86" t="s">
        <v>55</v>
      </c>
      <c r="L68" s="117"/>
      <c r="M68" s="110"/>
      <c r="N68" s="110"/>
    </row>
    <row r="69" spans="1:14" s="2" customFormat="1" hidden="1" x14ac:dyDescent="0.2">
      <c r="A69" s="110"/>
      <c r="B69" s="110"/>
      <c r="C69" s="113"/>
      <c r="D69" s="113"/>
      <c r="E69" s="110"/>
      <c r="F69" s="110"/>
      <c r="G69" s="110"/>
      <c r="H69" s="90"/>
      <c r="I69" s="133"/>
      <c r="J69" s="133"/>
      <c r="K69" s="86"/>
      <c r="L69" s="117"/>
      <c r="M69" s="110"/>
      <c r="N69" s="110"/>
    </row>
    <row r="70" spans="1:14" s="2" customFormat="1" hidden="1" x14ac:dyDescent="0.2">
      <c r="A70" s="110"/>
      <c r="B70" s="110"/>
      <c r="C70" s="113"/>
      <c r="D70" s="113"/>
      <c r="E70" s="110"/>
      <c r="F70" s="110"/>
      <c r="G70" s="110"/>
      <c r="H70" s="133" t="s">
        <v>58</v>
      </c>
      <c r="I70" s="133"/>
      <c r="J70" s="133"/>
      <c r="K70" s="86" t="s">
        <v>55</v>
      </c>
      <c r="L70" s="117"/>
      <c r="M70" s="110"/>
      <c r="N70" s="110"/>
    </row>
    <row r="71" spans="1:14" s="2" customFormat="1" hidden="1" x14ac:dyDescent="0.2">
      <c r="A71" s="110"/>
      <c r="B71" s="110"/>
      <c r="C71" s="113"/>
      <c r="D71" s="113"/>
      <c r="E71" s="110"/>
      <c r="F71" s="110"/>
      <c r="G71" s="110"/>
      <c r="H71" s="110"/>
      <c r="I71" s="110"/>
      <c r="J71" s="110"/>
      <c r="K71" s="110"/>
      <c r="L71" s="110"/>
      <c r="M71" s="110"/>
      <c r="N71" s="110"/>
    </row>
    <row r="72" spans="1:14" s="2" customFormat="1" hidden="1" x14ac:dyDescent="0.2">
      <c r="A72" s="110"/>
      <c r="B72" s="110"/>
      <c r="C72" s="113"/>
      <c r="D72" s="113"/>
      <c r="E72" s="110"/>
      <c r="F72" s="110"/>
      <c r="G72" s="110"/>
      <c r="H72"/>
      <c r="I72"/>
      <c r="J72" s="110"/>
      <c r="K72" s="110"/>
      <c r="L72" s="110"/>
      <c r="M72" s="110"/>
      <c r="N72" s="110"/>
    </row>
    <row r="73" spans="1:14" hidden="1" x14ac:dyDescent="0.2"/>
    <row r="74" spans="1:14" x14ac:dyDescent="0.2">
      <c r="A74" s="55"/>
      <c r="B74" s="55"/>
      <c r="C74" s="55"/>
      <c r="D74" s="55"/>
      <c r="E74" s="55"/>
      <c r="F74" s="55"/>
      <c r="G74" s="55"/>
      <c r="H74" s="55"/>
      <c r="I74" s="55"/>
      <c r="J74" s="77"/>
      <c r="K74" s="77"/>
      <c r="L74" s="77"/>
      <c r="M74" s="77"/>
      <c r="N74" s="77"/>
    </row>
    <row r="75" spans="1:14" x14ac:dyDescent="0.2">
      <c r="A75" s="55"/>
      <c r="B75" s="55"/>
      <c r="C75" s="78"/>
      <c r="D75" s="78"/>
      <c r="E75" s="78"/>
      <c r="F75" s="78"/>
      <c r="G75" s="130" t="s">
        <v>53</v>
      </c>
      <c r="H75" s="132"/>
      <c r="I75" s="55"/>
      <c r="J75" s="77"/>
      <c r="K75" s="77"/>
      <c r="L75" s="77"/>
      <c r="M75" s="77"/>
      <c r="N75" s="77"/>
    </row>
    <row r="76" spans="1:14" x14ac:dyDescent="0.2">
      <c r="A76" s="55"/>
      <c r="B76" s="55"/>
      <c r="C76" s="79"/>
      <c r="D76" s="79"/>
      <c r="E76" s="79"/>
      <c r="F76" s="79"/>
      <c r="G76" s="131"/>
      <c r="H76" s="132"/>
      <c r="I76" s="55"/>
      <c r="J76" s="77"/>
      <c r="K76" s="77"/>
      <c r="L76" s="77"/>
      <c r="M76" s="77"/>
      <c r="N76" s="77"/>
    </row>
    <row r="77" spans="1:14" ht="16.5" customHeight="1" x14ac:dyDescent="0.2">
      <c r="A77" s="55"/>
      <c r="B77" s="55"/>
      <c r="C77" s="127" t="s">
        <v>54</v>
      </c>
      <c r="D77" s="128"/>
      <c r="E77" s="128"/>
      <c r="F77" s="129"/>
      <c r="G77" s="80" t="str">
        <f>IF(H18="OUI",K67,"")</f>
        <v>SUBVENTION TOTALE</v>
      </c>
      <c r="H77" s="107"/>
      <c r="I77" s="55"/>
      <c r="J77" s="77"/>
      <c r="K77" s="77"/>
      <c r="L77" s="77"/>
      <c r="M77" s="77"/>
      <c r="N77" s="77"/>
    </row>
    <row r="78" spans="1:14" ht="16.5" customHeight="1" x14ac:dyDescent="0.2">
      <c r="A78" s="55"/>
      <c r="B78" s="55"/>
      <c r="C78" s="140" t="s">
        <v>59</v>
      </c>
      <c r="D78" s="141"/>
      <c r="E78" s="141"/>
      <c r="F78" s="142"/>
      <c r="G78" s="80" t="str">
        <f>IF(H16="oui",K68,"")</f>
        <v>SUBVENTION TOTALE</v>
      </c>
      <c r="H78" s="91"/>
      <c r="I78" s="55"/>
      <c r="J78" s="77"/>
      <c r="K78" s="77"/>
      <c r="L78" s="77"/>
      <c r="M78" s="77"/>
      <c r="N78" s="77"/>
    </row>
    <row r="79" spans="1:14" ht="16.5" customHeight="1" x14ac:dyDescent="0.2">
      <c r="A79" s="55"/>
      <c r="B79" s="55"/>
      <c r="C79" s="127" t="s">
        <v>60</v>
      </c>
      <c r="D79" s="128"/>
      <c r="E79" s="128"/>
      <c r="F79" s="129"/>
      <c r="G79" s="80" t="str">
        <f>IF(H16="oui",K70,"")</f>
        <v>SUBVENTION TOTALE</v>
      </c>
      <c r="H79" s="91"/>
      <c r="I79" s="55"/>
      <c r="J79" s="77"/>
      <c r="K79" s="77"/>
      <c r="L79" s="77"/>
      <c r="M79" s="77"/>
      <c r="N79" s="77"/>
    </row>
    <row r="80" spans="1:14" x14ac:dyDescent="0.2">
      <c r="A80" s="55"/>
      <c r="B80" s="55"/>
      <c r="C80" s="55"/>
      <c r="D80" s="55"/>
      <c r="E80" s="55"/>
      <c r="F80" s="55"/>
      <c r="G80" s="55"/>
      <c r="H80" s="55"/>
      <c r="I80" s="55"/>
      <c r="J80" s="77"/>
      <c r="K80" s="77"/>
      <c r="L80" s="77"/>
      <c r="M80" s="77"/>
      <c r="N80" s="77"/>
    </row>
    <row r="81" spans="1:14" x14ac:dyDescent="0.2">
      <c r="A81" s="55"/>
      <c r="B81" s="55"/>
      <c r="C81" s="55"/>
      <c r="D81" s="55"/>
      <c r="E81" s="55"/>
      <c r="F81" s="55"/>
      <c r="G81" s="55"/>
      <c r="H81" s="55"/>
      <c r="I81" s="55"/>
      <c r="J81" s="77"/>
      <c r="K81" s="77"/>
      <c r="L81" s="77"/>
      <c r="M81" s="77"/>
      <c r="N81" s="77"/>
    </row>
    <row r="82" spans="1:14" x14ac:dyDescent="0.2">
      <c r="A82" s="30"/>
      <c r="B82" s="30"/>
      <c r="C82" s="42"/>
      <c r="D82" s="42"/>
      <c r="E82" s="30"/>
      <c r="F82" s="30"/>
      <c r="G82" s="30"/>
      <c r="H82" s="30"/>
      <c r="I82" s="30"/>
      <c r="J82" s="30"/>
      <c r="K82" s="30"/>
      <c r="L82" s="30"/>
    </row>
    <row r="83" spans="1:14" x14ac:dyDescent="0.2">
      <c r="A83" s="30"/>
      <c r="B83" s="30"/>
      <c r="C83" s="42"/>
      <c r="D83" s="42"/>
      <c r="E83" s="30"/>
      <c r="F83" s="30"/>
      <c r="G83" s="30"/>
      <c r="H83" s="30"/>
      <c r="I83" s="30"/>
      <c r="J83" s="30"/>
      <c r="K83" s="30"/>
      <c r="L83" s="30"/>
    </row>
    <row r="84" spans="1:14" x14ac:dyDescent="0.2">
      <c r="A84" s="30"/>
      <c r="B84" s="30"/>
      <c r="C84" s="42"/>
      <c r="D84" s="42"/>
      <c r="E84" s="30"/>
      <c r="F84" s="30"/>
      <c r="G84" s="30"/>
      <c r="H84" s="30"/>
      <c r="I84" s="30"/>
      <c r="J84" s="30"/>
      <c r="K84" s="30"/>
      <c r="L84" s="30"/>
    </row>
    <row r="85" spans="1:14" x14ac:dyDescent="0.2">
      <c r="A85" s="30"/>
      <c r="B85" s="30"/>
      <c r="C85" s="42"/>
      <c r="D85" s="42"/>
      <c r="E85" s="30"/>
      <c r="F85" s="30"/>
      <c r="G85" s="30"/>
      <c r="H85" s="30"/>
      <c r="I85" s="30"/>
      <c r="J85" s="30"/>
      <c r="K85" s="30"/>
      <c r="L85" s="30"/>
    </row>
    <row r="86" spans="1:14" x14ac:dyDescent="0.2">
      <c r="A86" s="30"/>
      <c r="B86" s="30"/>
      <c r="C86" s="42"/>
      <c r="D86" s="42"/>
      <c r="E86" s="30"/>
      <c r="F86" s="30"/>
      <c r="G86" s="30"/>
      <c r="H86" s="30"/>
      <c r="I86" s="30"/>
      <c r="J86" s="30"/>
      <c r="K86" s="30"/>
      <c r="L86" s="30"/>
    </row>
    <row r="87" spans="1:14" x14ac:dyDescent="0.2">
      <c r="A87" s="30"/>
      <c r="B87" s="30"/>
      <c r="C87" s="42"/>
      <c r="D87" s="42"/>
      <c r="E87" s="30"/>
      <c r="F87" s="30"/>
      <c r="G87" s="30"/>
      <c r="H87" s="30"/>
      <c r="I87" s="30"/>
      <c r="J87" s="30"/>
      <c r="K87" s="30"/>
      <c r="L87" s="30"/>
    </row>
    <row r="88" spans="1:14" x14ac:dyDescent="0.2">
      <c r="A88" s="30"/>
      <c r="B88" s="30"/>
      <c r="C88" s="42"/>
      <c r="D88" s="42"/>
      <c r="E88" s="30"/>
      <c r="F88" s="30"/>
      <c r="G88" s="30"/>
      <c r="H88" s="30"/>
      <c r="I88" s="30"/>
      <c r="J88" s="30"/>
      <c r="K88" s="30"/>
      <c r="L88" s="30"/>
    </row>
    <row r="89" spans="1:14" x14ac:dyDescent="0.2">
      <c r="A89" s="30"/>
      <c r="B89" s="30"/>
      <c r="C89" s="42"/>
      <c r="D89" s="42"/>
      <c r="E89" s="30"/>
      <c r="F89" s="30"/>
      <c r="G89" s="30"/>
      <c r="H89" s="30"/>
      <c r="I89" s="30"/>
      <c r="J89" s="30"/>
      <c r="K89" s="30"/>
      <c r="L89" s="30"/>
    </row>
    <row r="90" spans="1:14" x14ac:dyDescent="0.2">
      <c r="A90" s="30"/>
      <c r="B90" s="30"/>
      <c r="C90" s="42"/>
      <c r="D90" s="42"/>
      <c r="E90" s="30"/>
      <c r="F90" s="30"/>
      <c r="G90" s="30"/>
      <c r="H90" s="30"/>
      <c r="I90" s="30"/>
      <c r="J90" s="30"/>
      <c r="K90" s="30"/>
      <c r="L90" s="30"/>
    </row>
    <row r="91" spans="1:14" x14ac:dyDescent="0.2">
      <c r="A91" s="30"/>
      <c r="B91" s="30"/>
      <c r="C91" s="42"/>
      <c r="D91" s="42"/>
      <c r="E91" s="30"/>
      <c r="F91" s="30"/>
      <c r="G91" s="30"/>
      <c r="H91" s="30"/>
      <c r="I91" s="30"/>
      <c r="J91" s="30"/>
      <c r="K91" s="30"/>
      <c r="L91" s="30"/>
    </row>
    <row r="92" spans="1:14" x14ac:dyDescent="0.2">
      <c r="A92" s="30"/>
      <c r="B92" s="30"/>
      <c r="C92" s="42"/>
      <c r="D92" s="42"/>
      <c r="E92" s="30"/>
      <c r="F92" s="30"/>
      <c r="G92" s="30"/>
      <c r="H92" s="30"/>
      <c r="I92" s="30"/>
      <c r="J92" s="30"/>
      <c r="K92" s="30"/>
      <c r="L92" s="30"/>
    </row>
    <row r="93" spans="1:14" x14ac:dyDescent="0.2">
      <c r="A93" s="30"/>
      <c r="B93" s="30"/>
      <c r="C93" s="42"/>
      <c r="D93" s="42"/>
      <c r="E93" s="30"/>
      <c r="F93" s="30"/>
      <c r="G93" s="30"/>
      <c r="H93" s="30"/>
      <c r="I93" s="30"/>
      <c r="J93" s="30"/>
      <c r="K93" s="30"/>
      <c r="L93" s="30"/>
    </row>
    <row r="94" spans="1:14" x14ac:dyDescent="0.2">
      <c r="A94" s="30"/>
      <c r="B94" s="30"/>
      <c r="C94" s="42"/>
      <c r="D94" s="42"/>
      <c r="E94" s="30"/>
      <c r="F94" s="30"/>
      <c r="G94" s="30"/>
      <c r="H94" s="30"/>
      <c r="I94" s="30"/>
      <c r="J94" s="30"/>
      <c r="K94" s="30"/>
      <c r="L94" s="30"/>
    </row>
    <row r="95" spans="1:14" x14ac:dyDescent="0.2">
      <c r="A95" s="30"/>
      <c r="B95" s="30"/>
      <c r="C95" s="42"/>
      <c r="D95" s="42"/>
      <c r="E95" s="30"/>
      <c r="F95" s="30"/>
      <c r="G95" s="30"/>
      <c r="H95" s="30"/>
      <c r="I95" s="30"/>
      <c r="J95" s="30"/>
      <c r="K95" s="30"/>
      <c r="L95" s="30"/>
    </row>
    <row r="96" spans="1:14" x14ac:dyDescent="0.2">
      <c r="A96" s="30"/>
      <c r="B96" s="30"/>
      <c r="C96" s="42"/>
      <c r="D96" s="42"/>
      <c r="E96" s="30"/>
      <c r="F96" s="30"/>
      <c r="G96" s="30"/>
      <c r="H96" s="30"/>
      <c r="I96" s="30"/>
      <c r="J96" s="30"/>
      <c r="K96" s="30"/>
      <c r="L96" s="30"/>
    </row>
    <row r="97" spans="1:12" x14ac:dyDescent="0.2">
      <c r="A97" s="30"/>
      <c r="B97" s="30"/>
      <c r="C97" s="42"/>
      <c r="D97" s="42"/>
      <c r="E97" s="30"/>
      <c r="F97" s="30"/>
      <c r="G97" s="30"/>
      <c r="H97" s="30"/>
      <c r="I97" s="30"/>
      <c r="J97" s="30"/>
      <c r="K97" s="30"/>
      <c r="L97" s="30"/>
    </row>
    <row r="98" spans="1:12" x14ac:dyDescent="0.2">
      <c r="A98" s="30"/>
      <c r="B98" s="30"/>
      <c r="C98" s="42"/>
      <c r="D98" s="42"/>
      <c r="E98" s="30"/>
      <c r="F98" s="30"/>
      <c r="G98" s="30"/>
      <c r="H98" s="30"/>
      <c r="I98" s="30"/>
      <c r="J98" s="30"/>
      <c r="K98" s="30"/>
      <c r="L98" s="30"/>
    </row>
    <row r="99" spans="1:12" x14ac:dyDescent="0.2">
      <c r="A99" s="30"/>
      <c r="B99" s="30"/>
      <c r="C99" s="42"/>
      <c r="D99" s="42"/>
      <c r="E99" s="30"/>
      <c r="F99" s="30"/>
      <c r="G99" s="30"/>
      <c r="H99" s="30"/>
      <c r="I99" s="30"/>
      <c r="J99" s="30"/>
      <c r="K99" s="30"/>
      <c r="L99" s="30"/>
    </row>
    <row r="100" spans="1:12" x14ac:dyDescent="0.2">
      <c r="A100" s="30"/>
      <c r="B100" s="30"/>
      <c r="C100" s="42"/>
      <c r="D100" s="42"/>
      <c r="E100" s="30"/>
      <c r="F100" s="30"/>
      <c r="G100" s="30"/>
      <c r="H100" s="30"/>
      <c r="I100" s="30"/>
      <c r="J100" s="30"/>
      <c r="K100" s="30"/>
      <c r="L100" s="30"/>
    </row>
    <row r="101" spans="1:12" x14ac:dyDescent="0.2">
      <c r="A101" s="30"/>
      <c r="B101" s="30"/>
      <c r="C101" s="42"/>
      <c r="D101" s="42"/>
      <c r="E101" s="30"/>
      <c r="F101" s="30"/>
      <c r="G101" s="30"/>
      <c r="H101" s="30"/>
      <c r="I101" s="30"/>
      <c r="J101" s="30"/>
      <c r="K101" s="30"/>
      <c r="L101" s="30"/>
    </row>
    <row r="102" spans="1:12" x14ac:dyDescent="0.2">
      <c r="A102" s="30"/>
      <c r="B102" s="30"/>
      <c r="C102" s="42"/>
      <c r="D102" s="42"/>
      <c r="E102" s="30"/>
      <c r="F102" s="30"/>
      <c r="G102" s="30"/>
      <c r="H102" s="30"/>
      <c r="I102" s="30"/>
      <c r="J102" s="30"/>
      <c r="K102" s="30"/>
      <c r="L102" s="30"/>
    </row>
    <row r="103" spans="1:12" x14ac:dyDescent="0.2">
      <c r="A103" s="30"/>
      <c r="B103" s="30"/>
      <c r="C103" s="42"/>
      <c r="D103" s="42"/>
      <c r="E103" s="30"/>
      <c r="F103" s="30"/>
      <c r="G103" s="30"/>
      <c r="H103" s="30"/>
      <c r="I103" s="30"/>
      <c r="J103" s="30"/>
      <c r="K103" s="30"/>
      <c r="L103" s="30"/>
    </row>
    <row r="104" spans="1:12" x14ac:dyDescent="0.2">
      <c r="A104" s="30"/>
      <c r="B104" s="30"/>
      <c r="C104" s="42"/>
      <c r="D104" s="42"/>
      <c r="E104" s="30"/>
      <c r="F104" s="30"/>
      <c r="G104" s="30"/>
      <c r="H104" s="30"/>
      <c r="I104" s="30"/>
      <c r="J104" s="30"/>
      <c r="K104" s="30"/>
      <c r="L104" s="30"/>
    </row>
    <row r="105" spans="1:12" x14ac:dyDescent="0.2">
      <c r="A105" s="30"/>
      <c r="B105" s="30"/>
      <c r="C105" s="42"/>
      <c r="D105" s="42"/>
      <c r="E105" s="30"/>
      <c r="F105" s="30"/>
      <c r="G105" s="30"/>
      <c r="H105" s="30"/>
      <c r="I105" s="30"/>
      <c r="J105" s="30"/>
      <c r="K105" s="30"/>
      <c r="L105" s="30"/>
    </row>
    <row r="106" spans="1:12" x14ac:dyDescent="0.2">
      <c r="A106" s="30"/>
      <c r="B106" s="30"/>
      <c r="C106" s="42"/>
      <c r="D106" s="42"/>
      <c r="E106" s="30"/>
      <c r="F106" s="30"/>
      <c r="G106" s="30"/>
      <c r="H106" s="30"/>
      <c r="I106" s="30"/>
      <c r="J106" s="30"/>
      <c r="K106" s="30"/>
      <c r="L106" s="30"/>
    </row>
    <row r="107" spans="1:12" x14ac:dyDescent="0.2">
      <c r="A107" s="30"/>
      <c r="B107" s="30"/>
      <c r="C107" s="42"/>
      <c r="D107" s="42"/>
      <c r="E107" s="30"/>
      <c r="F107" s="30"/>
      <c r="G107" s="30"/>
      <c r="H107" s="30"/>
      <c r="I107" s="30"/>
      <c r="J107" s="30"/>
      <c r="K107" s="30"/>
      <c r="L107" s="30"/>
    </row>
    <row r="108" spans="1:12" x14ac:dyDescent="0.2">
      <c r="A108" s="30"/>
      <c r="B108" s="30"/>
      <c r="C108" s="42"/>
      <c r="D108" s="42"/>
      <c r="E108" s="30"/>
      <c r="F108" s="30"/>
      <c r="G108" s="30"/>
      <c r="H108" s="30"/>
      <c r="I108" s="30"/>
      <c r="J108" s="30"/>
      <c r="K108" s="30"/>
      <c r="L108" s="30"/>
    </row>
    <row r="109" spans="1:12" x14ac:dyDescent="0.2">
      <c r="A109" s="30"/>
      <c r="B109" s="30"/>
      <c r="C109" s="42"/>
      <c r="D109" s="42"/>
      <c r="E109" s="30"/>
      <c r="F109" s="30"/>
      <c r="G109" s="30"/>
      <c r="H109" s="30"/>
      <c r="I109" s="30"/>
      <c r="J109" s="30"/>
      <c r="K109" s="30"/>
      <c r="L109" s="30"/>
    </row>
    <row r="110" spans="1:12" x14ac:dyDescent="0.2">
      <c r="A110" s="30"/>
      <c r="B110" s="30"/>
      <c r="C110" s="42"/>
      <c r="D110" s="42"/>
      <c r="E110" s="30"/>
      <c r="F110" s="30"/>
      <c r="G110" s="30"/>
      <c r="H110" s="30"/>
      <c r="I110" s="30"/>
      <c r="J110" s="30"/>
      <c r="K110" s="30"/>
      <c r="L110" s="30"/>
    </row>
    <row r="111" spans="1:12" x14ac:dyDescent="0.2">
      <c r="A111" s="30"/>
      <c r="B111" s="30"/>
      <c r="C111" s="42"/>
      <c r="D111" s="42"/>
      <c r="E111" s="30"/>
      <c r="F111" s="30"/>
      <c r="G111" s="30"/>
      <c r="H111" s="30"/>
      <c r="I111" s="30"/>
      <c r="J111" s="30"/>
      <c r="K111" s="30"/>
      <c r="L111" s="30"/>
    </row>
    <row r="112" spans="1:12" x14ac:dyDescent="0.2">
      <c r="A112" s="30"/>
      <c r="B112" s="30"/>
      <c r="C112" s="42"/>
      <c r="D112" s="42"/>
      <c r="E112" s="30"/>
      <c r="F112" s="30"/>
      <c r="G112" s="30"/>
      <c r="H112" s="30"/>
      <c r="I112" s="30"/>
      <c r="J112" s="30"/>
      <c r="K112" s="30"/>
      <c r="L112" s="30"/>
    </row>
    <row r="113" spans="1:12" x14ac:dyDescent="0.2">
      <c r="A113" s="30"/>
      <c r="B113" s="30"/>
      <c r="C113" s="42"/>
      <c r="D113" s="42"/>
      <c r="E113" s="30"/>
      <c r="F113" s="30"/>
      <c r="G113" s="30"/>
      <c r="H113" s="30"/>
      <c r="I113" s="30"/>
      <c r="J113" s="30"/>
      <c r="K113" s="30"/>
      <c r="L113" s="30"/>
    </row>
    <row r="114" spans="1:12" x14ac:dyDescent="0.2">
      <c r="A114" s="30"/>
      <c r="B114" s="30"/>
      <c r="C114" s="42"/>
      <c r="D114" s="42"/>
      <c r="E114" s="30"/>
      <c r="F114" s="30"/>
      <c r="G114" s="30"/>
      <c r="H114" s="30"/>
      <c r="I114" s="30"/>
      <c r="J114" s="30"/>
      <c r="K114" s="30"/>
      <c r="L114" s="30"/>
    </row>
    <row r="115" spans="1:12" x14ac:dyDescent="0.2">
      <c r="A115" s="30"/>
      <c r="B115" s="30"/>
      <c r="C115" s="42"/>
      <c r="D115" s="42"/>
      <c r="E115" s="30"/>
      <c r="F115" s="30"/>
      <c r="G115" s="30"/>
      <c r="H115" s="30"/>
      <c r="I115" s="30"/>
      <c r="J115" s="30"/>
      <c r="K115" s="30"/>
      <c r="L115" s="30"/>
    </row>
    <row r="116" spans="1:12" x14ac:dyDescent="0.2">
      <c r="A116" s="30"/>
      <c r="B116" s="30"/>
      <c r="C116" s="42"/>
      <c r="D116" s="42"/>
      <c r="E116" s="30"/>
      <c r="F116" s="30"/>
      <c r="G116" s="30"/>
      <c r="H116" s="30"/>
      <c r="I116" s="30"/>
      <c r="J116" s="30"/>
      <c r="K116" s="30"/>
      <c r="L116" s="30"/>
    </row>
    <row r="117" spans="1:12" x14ac:dyDescent="0.2">
      <c r="A117" s="30"/>
      <c r="B117" s="30"/>
      <c r="C117" s="42"/>
      <c r="D117" s="42"/>
      <c r="E117" s="30"/>
      <c r="F117" s="30"/>
      <c r="G117" s="30"/>
      <c r="H117" s="30"/>
      <c r="I117" s="30"/>
      <c r="J117" s="30"/>
      <c r="K117" s="30"/>
      <c r="L117" s="30"/>
    </row>
    <row r="118" spans="1:12" x14ac:dyDescent="0.2">
      <c r="A118" s="30"/>
      <c r="B118" s="30"/>
      <c r="C118" s="42"/>
      <c r="D118" s="42"/>
      <c r="E118" s="30"/>
      <c r="F118" s="30"/>
      <c r="G118" s="30"/>
      <c r="H118" s="30"/>
      <c r="I118" s="30"/>
      <c r="J118" s="30"/>
      <c r="K118" s="30"/>
      <c r="L118" s="30"/>
    </row>
    <row r="119" spans="1:12" x14ac:dyDescent="0.2">
      <c r="A119" s="30"/>
      <c r="B119" s="30"/>
      <c r="C119" s="42"/>
      <c r="D119" s="42"/>
      <c r="E119" s="30"/>
      <c r="F119" s="30"/>
      <c r="G119" s="30"/>
      <c r="H119" s="30"/>
      <c r="I119" s="30"/>
      <c r="J119" s="30"/>
      <c r="K119" s="30"/>
      <c r="L119" s="30"/>
    </row>
    <row r="120" spans="1:12" x14ac:dyDescent="0.2">
      <c r="A120" s="30"/>
      <c r="B120" s="30"/>
      <c r="C120" s="42"/>
      <c r="D120" s="42"/>
      <c r="E120" s="30"/>
      <c r="F120" s="30"/>
      <c r="G120" s="30"/>
      <c r="H120" s="30"/>
      <c r="I120" s="30"/>
      <c r="J120" s="30"/>
      <c r="K120" s="30"/>
      <c r="L120" s="30"/>
    </row>
    <row r="121" spans="1:12" x14ac:dyDescent="0.2">
      <c r="A121" s="30"/>
      <c r="B121" s="30"/>
      <c r="C121" s="42"/>
      <c r="D121" s="42"/>
      <c r="E121" s="30"/>
      <c r="F121" s="30"/>
      <c r="G121" s="30"/>
      <c r="H121" s="30"/>
      <c r="I121" s="30"/>
      <c r="J121" s="30"/>
      <c r="K121" s="30"/>
      <c r="L121" s="30"/>
    </row>
    <row r="122" spans="1:12" x14ac:dyDescent="0.2">
      <c r="A122" s="30"/>
      <c r="B122" s="30"/>
      <c r="C122" s="42"/>
      <c r="D122" s="42"/>
      <c r="E122" s="30"/>
      <c r="F122" s="30"/>
      <c r="G122" s="30"/>
      <c r="H122" s="30"/>
      <c r="I122" s="30"/>
      <c r="J122" s="30"/>
      <c r="K122" s="30"/>
      <c r="L122" s="30"/>
    </row>
    <row r="123" spans="1:12" x14ac:dyDescent="0.2">
      <c r="A123" s="30"/>
      <c r="B123" s="30"/>
      <c r="C123" s="42"/>
      <c r="D123" s="42"/>
      <c r="E123" s="30"/>
      <c r="F123" s="30"/>
      <c r="G123" s="30"/>
      <c r="H123" s="30"/>
      <c r="I123" s="30"/>
      <c r="J123" s="30"/>
      <c r="K123" s="30"/>
      <c r="L123" s="30"/>
    </row>
    <row r="124" spans="1:12" x14ac:dyDescent="0.2">
      <c r="A124" s="30"/>
      <c r="B124" s="30"/>
      <c r="C124" s="42"/>
      <c r="D124" s="42"/>
      <c r="E124" s="30"/>
      <c r="F124" s="30"/>
      <c r="G124" s="30"/>
      <c r="H124" s="30"/>
      <c r="I124" s="30"/>
      <c r="J124" s="30"/>
      <c r="K124" s="30"/>
      <c r="L124" s="30"/>
    </row>
    <row r="125" spans="1:12" x14ac:dyDescent="0.2">
      <c r="A125" s="30"/>
      <c r="B125" s="30"/>
      <c r="C125" s="42"/>
      <c r="D125" s="42"/>
      <c r="E125" s="30"/>
      <c r="F125" s="30"/>
      <c r="G125" s="30"/>
      <c r="H125" s="30"/>
      <c r="I125" s="30"/>
      <c r="J125" s="30"/>
      <c r="K125" s="30"/>
      <c r="L125" s="30"/>
    </row>
    <row r="126" spans="1:12" x14ac:dyDescent="0.2">
      <c r="A126" s="30"/>
      <c r="B126" s="30"/>
      <c r="C126" s="42"/>
      <c r="D126" s="42"/>
      <c r="E126" s="30"/>
      <c r="F126" s="30"/>
      <c r="G126" s="30"/>
      <c r="H126" s="30"/>
      <c r="I126" s="30"/>
      <c r="J126" s="30"/>
      <c r="K126" s="30"/>
      <c r="L126" s="30"/>
    </row>
    <row r="127" spans="1:12" x14ac:dyDescent="0.2">
      <c r="A127" s="30"/>
      <c r="B127" s="30"/>
      <c r="C127" s="42"/>
      <c r="D127" s="42"/>
      <c r="E127" s="30"/>
      <c r="F127" s="30"/>
      <c r="G127" s="30"/>
      <c r="H127" s="30"/>
      <c r="I127" s="30"/>
      <c r="J127" s="30"/>
      <c r="K127" s="30"/>
      <c r="L127" s="30"/>
    </row>
    <row r="128" spans="1:12" x14ac:dyDescent="0.2">
      <c r="A128" s="30"/>
      <c r="B128" s="30"/>
      <c r="C128" s="42"/>
      <c r="D128" s="42"/>
      <c r="E128" s="30"/>
      <c r="F128" s="30"/>
      <c r="G128" s="30"/>
      <c r="H128" s="30"/>
      <c r="I128" s="30"/>
      <c r="J128" s="30"/>
      <c r="K128" s="30"/>
      <c r="L128" s="30"/>
    </row>
    <row r="129" spans="1:12" x14ac:dyDescent="0.2">
      <c r="A129" s="30"/>
      <c r="B129" s="30"/>
      <c r="C129" s="42"/>
      <c r="D129" s="42"/>
      <c r="E129" s="30"/>
      <c r="F129" s="30"/>
      <c r="G129" s="30"/>
      <c r="H129" s="30"/>
      <c r="I129" s="30"/>
      <c r="J129" s="30"/>
      <c r="K129" s="30"/>
      <c r="L129" s="30"/>
    </row>
    <row r="130" spans="1:12" x14ac:dyDescent="0.2">
      <c r="A130" s="30"/>
      <c r="B130" s="30"/>
      <c r="C130" s="42"/>
      <c r="D130" s="42"/>
      <c r="E130" s="30"/>
      <c r="F130" s="30"/>
      <c r="G130" s="30"/>
      <c r="H130" s="30"/>
      <c r="I130" s="30"/>
      <c r="J130" s="30"/>
      <c r="K130" s="30"/>
      <c r="L130" s="30"/>
    </row>
    <row r="131" spans="1:12" x14ac:dyDescent="0.2">
      <c r="A131" s="30"/>
      <c r="B131" s="30"/>
      <c r="C131" s="42"/>
      <c r="D131" s="42"/>
      <c r="E131" s="30"/>
      <c r="F131" s="30"/>
      <c r="G131" s="30"/>
      <c r="H131" s="30"/>
      <c r="I131" s="30"/>
      <c r="J131" s="30"/>
      <c r="K131" s="30"/>
      <c r="L131" s="30"/>
    </row>
    <row r="132" spans="1:12" x14ac:dyDescent="0.2">
      <c r="A132" s="30"/>
      <c r="B132" s="30"/>
      <c r="C132" s="42"/>
      <c r="D132" s="42"/>
      <c r="E132" s="30"/>
      <c r="F132" s="30"/>
      <c r="G132" s="30"/>
      <c r="H132" s="30"/>
      <c r="I132" s="30"/>
      <c r="J132" s="30"/>
      <c r="K132" s="30"/>
      <c r="L132" s="30"/>
    </row>
    <row r="133" spans="1:12" x14ac:dyDescent="0.2">
      <c r="A133" s="30"/>
      <c r="B133" s="30"/>
      <c r="C133" s="42"/>
      <c r="D133" s="42"/>
      <c r="E133" s="30"/>
      <c r="F133" s="30"/>
      <c r="G133" s="30"/>
      <c r="H133" s="30"/>
      <c r="I133" s="30"/>
      <c r="J133" s="30"/>
      <c r="K133" s="30"/>
      <c r="L133" s="30"/>
    </row>
    <row r="134" spans="1:12" x14ac:dyDescent="0.2">
      <c r="A134" s="30"/>
      <c r="B134" s="30"/>
      <c r="C134" s="42"/>
      <c r="D134" s="42"/>
      <c r="E134" s="30"/>
      <c r="F134" s="30"/>
      <c r="G134" s="30"/>
      <c r="H134" s="30"/>
      <c r="I134" s="30"/>
      <c r="J134" s="30"/>
      <c r="K134" s="30"/>
      <c r="L134" s="30"/>
    </row>
    <row r="135" spans="1:12" x14ac:dyDescent="0.2">
      <c r="A135" s="30"/>
      <c r="B135" s="30"/>
      <c r="C135" s="42"/>
      <c r="D135" s="42"/>
      <c r="E135" s="30"/>
      <c r="F135" s="30"/>
      <c r="G135" s="30"/>
      <c r="H135" s="30"/>
      <c r="I135" s="30"/>
      <c r="J135" s="30"/>
      <c r="K135" s="30"/>
      <c r="L135" s="30"/>
    </row>
    <row r="136" spans="1:12" x14ac:dyDescent="0.2">
      <c r="A136" s="30"/>
      <c r="B136" s="30"/>
      <c r="C136" s="42"/>
      <c r="D136" s="42"/>
      <c r="E136" s="30"/>
      <c r="F136" s="30"/>
      <c r="G136" s="30"/>
      <c r="H136" s="30"/>
      <c r="I136" s="30"/>
      <c r="J136" s="30"/>
      <c r="K136" s="30"/>
      <c r="L136" s="30"/>
    </row>
    <row r="137" spans="1:12" x14ac:dyDescent="0.2">
      <c r="A137" s="30"/>
      <c r="B137" s="30"/>
      <c r="C137" s="42"/>
      <c r="D137" s="42"/>
      <c r="E137" s="30"/>
      <c r="F137" s="30"/>
      <c r="G137" s="30"/>
      <c r="H137" s="30"/>
      <c r="I137" s="30"/>
      <c r="J137" s="30"/>
      <c r="K137" s="30"/>
      <c r="L137" s="30"/>
    </row>
    <row r="138" spans="1:12" x14ac:dyDescent="0.2">
      <c r="A138" s="30"/>
      <c r="B138" s="30"/>
      <c r="C138" s="42"/>
      <c r="D138" s="42"/>
      <c r="E138" s="30"/>
      <c r="F138" s="30"/>
      <c r="G138" s="30"/>
      <c r="H138" s="30"/>
      <c r="I138" s="30"/>
      <c r="J138" s="30"/>
      <c r="K138" s="30"/>
      <c r="L138" s="30"/>
    </row>
    <row r="139" spans="1:12" x14ac:dyDescent="0.2">
      <c r="A139" s="30"/>
      <c r="B139" s="30"/>
      <c r="C139" s="42"/>
      <c r="D139" s="42"/>
      <c r="E139" s="30"/>
      <c r="F139" s="30"/>
      <c r="G139" s="30"/>
      <c r="H139" s="30"/>
      <c r="I139" s="30"/>
      <c r="J139" s="30"/>
      <c r="K139" s="30"/>
      <c r="L139" s="30"/>
    </row>
    <row r="140" spans="1:12" x14ac:dyDescent="0.2">
      <c r="A140" s="30"/>
      <c r="B140" s="30"/>
      <c r="C140" s="42"/>
      <c r="D140" s="42"/>
      <c r="E140" s="30"/>
      <c r="F140" s="30"/>
      <c r="G140" s="30"/>
      <c r="H140" s="30"/>
      <c r="I140" s="30"/>
      <c r="J140" s="30"/>
      <c r="K140" s="30"/>
      <c r="L140" s="30"/>
    </row>
    <row r="141" spans="1:12" x14ac:dyDescent="0.2">
      <c r="A141" s="30"/>
      <c r="B141" s="30"/>
      <c r="C141" s="42"/>
      <c r="D141" s="42"/>
      <c r="E141" s="30"/>
      <c r="F141" s="30"/>
      <c r="G141" s="30"/>
      <c r="H141" s="30"/>
      <c r="I141" s="30"/>
      <c r="J141" s="30"/>
      <c r="K141" s="30"/>
      <c r="L141" s="30"/>
    </row>
    <row r="142" spans="1:12" x14ac:dyDescent="0.2">
      <c r="A142" s="30"/>
      <c r="B142" s="30"/>
      <c r="C142" s="42"/>
      <c r="D142" s="42"/>
      <c r="E142" s="30"/>
      <c r="F142" s="30"/>
      <c r="G142" s="30"/>
      <c r="H142" s="30"/>
      <c r="I142" s="30"/>
      <c r="J142" s="30"/>
      <c r="K142" s="30"/>
      <c r="L142" s="30"/>
    </row>
    <row r="143" spans="1:12" x14ac:dyDescent="0.2">
      <c r="A143" s="30"/>
      <c r="B143" s="30"/>
      <c r="C143" s="42"/>
      <c r="D143" s="42"/>
      <c r="E143" s="30"/>
      <c r="F143" s="30"/>
      <c r="G143" s="30"/>
      <c r="H143" s="30"/>
      <c r="I143" s="30"/>
      <c r="J143" s="30"/>
      <c r="K143" s="30"/>
      <c r="L143" s="30"/>
    </row>
    <row r="144" spans="1:12" x14ac:dyDescent="0.2">
      <c r="A144" s="30"/>
      <c r="B144" s="30"/>
      <c r="C144" s="42"/>
      <c r="D144" s="42"/>
      <c r="E144" s="30"/>
      <c r="F144" s="30"/>
      <c r="G144" s="30"/>
      <c r="H144" s="30"/>
      <c r="I144" s="30"/>
      <c r="J144" s="30"/>
      <c r="K144" s="30"/>
      <c r="L144" s="30"/>
    </row>
    <row r="145" spans="1:12" x14ac:dyDescent="0.2">
      <c r="A145" s="30"/>
      <c r="B145" s="30"/>
      <c r="C145" s="42"/>
      <c r="D145" s="42"/>
      <c r="E145" s="30"/>
      <c r="F145" s="30"/>
      <c r="G145" s="30"/>
      <c r="H145" s="30"/>
      <c r="I145" s="30"/>
      <c r="J145" s="30"/>
      <c r="K145" s="30"/>
      <c r="L145" s="30"/>
    </row>
    <row r="146" spans="1:12" x14ac:dyDescent="0.2">
      <c r="A146" s="30"/>
      <c r="B146" s="30"/>
      <c r="C146" s="42"/>
      <c r="D146" s="42"/>
      <c r="E146" s="30"/>
      <c r="F146" s="30"/>
      <c r="G146" s="30"/>
      <c r="H146" s="30"/>
      <c r="I146" s="30"/>
      <c r="J146" s="30"/>
      <c r="K146" s="30"/>
      <c r="L146" s="30"/>
    </row>
    <row r="147" spans="1:12" x14ac:dyDescent="0.2">
      <c r="A147" s="30"/>
      <c r="B147" s="30"/>
      <c r="C147" s="42"/>
      <c r="D147" s="42"/>
      <c r="E147" s="30"/>
      <c r="F147" s="30"/>
      <c r="G147" s="30"/>
      <c r="H147" s="30"/>
      <c r="I147" s="30"/>
      <c r="J147" s="30"/>
      <c r="K147" s="30"/>
      <c r="L147" s="30"/>
    </row>
    <row r="148" spans="1:12" x14ac:dyDescent="0.2">
      <c r="A148" s="30"/>
      <c r="B148" s="30"/>
      <c r="C148" s="42"/>
      <c r="D148" s="42"/>
      <c r="E148" s="30"/>
      <c r="F148" s="30"/>
      <c r="G148" s="30"/>
      <c r="H148" s="30"/>
      <c r="I148" s="30"/>
      <c r="J148" s="30"/>
      <c r="K148" s="30"/>
      <c r="L148" s="30"/>
    </row>
    <row r="149" spans="1:12" x14ac:dyDescent="0.2">
      <c r="A149" s="30"/>
      <c r="B149" s="30"/>
      <c r="C149" s="42"/>
      <c r="D149" s="42"/>
      <c r="E149" s="30"/>
      <c r="F149" s="30"/>
      <c r="G149" s="30"/>
      <c r="H149" s="30"/>
      <c r="I149" s="30"/>
      <c r="J149" s="30"/>
      <c r="K149" s="30"/>
      <c r="L149" s="30"/>
    </row>
    <row r="150" spans="1:12" x14ac:dyDescent="0.2">
      <c r="A150" s="30"/>
      <c r="B150" s="30"/>
      <c r="C150" s="42"/>
      <c r="D150" s="42"/>
      <c r="E150" s="30"/>
      <c r="F150" s="30"/>
      <c r="G150" s="30"/>
      <c r="H150" s="30"/>
      <c r="I150" s="30"/>
      <c r="J150" s="30"/>
      <c r="K150" s="30"/>
      <c r="L150" s="30"/>
    </row>
    <row r="151" spans="1:12" x14ac:dyDescent="0.2">
      <c r="A151" s="30"/>
      <c r="B151" s="30"/>
      <c r="C151" s="42"/>
      <c r="D151" s="42"/>
      <c r="E151" s="30"/>
      <c r="F151" s="30"/>
      <c r="G151" s="30"/>
      <c r="H151" s="30"/>
      <c r="I151" s="30"/>
      <c r="J151" s="30"/>
      <c r="K151" s="30"/>
      <c r="L151" s="30"/>
    </row>
    <row r="152" spans="1:12" x14ac:dyDescent="0.2">
      <c r="A152" s="30"/>
      <c r="B152" s="30"/>
      <c r="C152" s="42"/>
      <c r="D152" s="42"/>
      <c r="E152" s="30"/>
      <c r="F152" s="30"/>
      <c r="G152" s="30"/>
      <c r="H152" s="30"/>
      <c r="I152" s="30"/>
      <c r="J152" s="30"/>
      <c r="K152" s="30"/>
      <c r="L152" s="30"/>
    </row>
    <row r="153" spans="1:12" x14ac:dyDescent="0.2">
      <c r="A153" s="30"/>
      <c r="B153" s="30"/>
      <c r="C153" s="42"/>
      <c r="D153" s="42"/>
      <c r="E153" s="30"/>
      <c r="F153" s="30"/>
      <c r="G153" s="30"/>
      <c r="H153" s="30"/>
      <c r="I153" s="30"/>
      <c r="J153" s="30"/>
      <c r="K153" s="30"/>
      <c r="L153" s="30"/>
    </row>
    <row r="154" spans="1:12" x14ac:dyDescent="0.2">
      <c r="A154" s="30"/>
      <c r="B154" s="30"/>
      <c r="C154" s="42"/>
      <c r="D154" s="42"/>
      <c r="E154" s="30"/>
      <c r="F154" s="30"/>
      <c r="G154" s="30"/>
      <c r="H154" s="30"/>
      <c r="I154" s="30"/>
      <c r="J154" s="30"/>
      <c r="K154" s="30"/>
      <c r="L154" s="30"/>
    </row>
    <row r="155" spans="1:12" x14ac:dyDescent="0.2">
      <c r="A155" s="30"/>
      <c r="B155" s="30"/>
      <c r="C155" s="42"/>
      <c r="D155" s="42"/>
      <c r="E155" s="30"/>
      <c r="F155" s="30"/>
      <c r="G155" s="30"/>
      <c r="H155" s="30"/>
      <c r="I155" s="30"/>
      <c r="J155" s="30"/>
      <c r="K155" s="30"/>
      <c r="L155" s="30"/>
    </row>
    <row r="156" spans="1:12" x14ac:dyDescent="0.2">
      <c r="A156" s="30"/>
      <c r="B156" s="30"/>
      <c r="C156" s="42"/>
      <c r="D156" s="42"/>
      <c r="E156" s="30"/>
      <c r="F156" s="30"/>
      <c r="G156" s="30"/>
      <c r="H156" s="30"/>
      <c r="I156" s="30"/>
      <c r="J156" s="30"/>
      <c r="K156" s="30"/>
      <c r="L156" s="30"/>
    </row>
    <row r="157" spans="1:12" x14ac:dyDescent="0.2">
      <c r="A157" s="30"/>
      <c r="B157" s="30"/>
      <c r="C157" s="42"/>
      <c r="D157" s="42"/>
      <c r="E157" s="30"/>
      <c r="F157" s="30"/>
      <c r="G157" s="30"/>
      <c r="H157" s="30"/>
      <c r="I157" s="30"/>
      <c r="J157" s="30"/>
      <c r="K157" s="30"/>
      <c r="L157" s="30"/>
    </row>
    <row r="158" spans="1:12" x14ac:dyDescent="0.2">
      <c r="A158" s="30"/>
      <c r="B158" s="30"/>
      <c r="C158" s="42"/>
      <c r="D158" s="42"/>
      <c r="E158" s="30"/>
      <c r="F158" s="30"/>
      <c r="G158" s="30"/>
      <c r="H158" s="30"/>
      <c r="I158" s="30"/>
      <c r="J158" s="30"/>
      <c r="K158" s="30"/>
      <c r="L158" s="30"/>
    </row>
    <row r="159" spans="1:12" x14ac:dyDescent="0.2">
      <c r="A159" s="30"/>
      <c r="B159" s="30"/>
      <c r="C159" s="42"/>
      <c r="D159" s="42"/>
      <c r="E159" s="30"/>
      <c r="F159" s="30"/>
      <c r="G159" s="30"/>
      <c r="H159" s="30"/>
      <c r="I159" s="30"/>
      <c r="J159" s="30"/>
      <c r="K159" s="30"/>
      <c r="L159" s="30"/>
    </row>
    <row r="160" spans="1:12" x14ac:dyDescent="0.2">
      <c r="A160" s="30"/>
      <c r="B160" s="30"/>
      <c r="C160" s="42"/>
      <c r="D160" s="42"/>
      <c r="E160" s="30"/>
      <c r="F160" s="30"/>
      <c r="G160" s="30"/>
      <c r="H160" s="30"/>
      <c r="I160" s="30"/>
      <c r="J160" s="30"/>
      <c r="K160" s="30"/>
      <c r="L160" s="30"/>
    </row>
    <row r="161" spans="1:12" x14ac:dyDescent="0.2">
      <c r="A161" s="30"/>
      <c r="B161" s="30"/>
      <c r="C161" s="42"/>
      <c r="D161" s="42"/>
      <c r="E161" s="30"/>
      <c r="F161" s="30"/>
      <c r="G161" s="30"/>
      <c r="H161" s="30"/>
      <c r="I161" s="30"/>
      <c r="J161" s="30"/>
      <c r="K161" s="30"/>
      <c r="L161" s="30"/>
    </row>
    <row r="162" spans="1:12" x14ac:dyDescent="0.2">
      <c r="A162" s="30"/>
      <c r="B162" s="30"/>
      <c r="C162" s="42"/>
      <c r="D162" s="42"/>
      <c r="E162" s="30"/>
      <c r="F162" s="30"/>
      <c r="G162" s="30"/>
      <c r="H162" s="30"/>
      <c r="I162" s="30"/>
      <c r="J162" s="30"/>
      <c r="K162" s="30"/>
      <c r="L162" s="30"/>
    </row>
    <row r="163" spans="1:12" x14ac:dyDescent="0.2">
      <c r="A163" s="30"/>
      <c r="B163" s="30"/>
      <c r="C163" s="42"/>
      <c r="D163" s="42"/>
      <c r="E163" s="30"/>
      <c r="F163" s="30"/>
      <c r="G163" s="30"/>
      <c r="H163" s="30"/>
      <c r="I163" s="30"/>
      <c r="J163" s="30"/>
      <c r="K163" s="30"/>
      <c r="L163" s="30"/>
    </row>
    <row r="164" spans="1:12" x14ac:dyDescent="0.2">
      <c r="A164" s="30"/>
      <c r="B164" s="30"/>
      <c r="C164" s="42"/>
      <c r="D164" s="42"/>
      <c r="E164" s="30"/>
      <c r="F164" s="30"/>
      <c r="G164" s="30"/>
      <c r="H164" s="30"/>
      <c r="I164" s="30"/>
      <c r="J164" s="30"/>
      <c r="K164" s="30"/>
      <c r="L164" s="30"/>
    </row>
    <row r="165" spans="1:12" x14ac:dyDescent="0.2">
      <c r="A165" s="30"/>
      <c r="B165" s="30"/>
      <c r="C165" s="42"/>
      <c r="D165" s="42"/>
      <c r="E165" s="30"/>
      <c r="F165" s="30"/>
      <c r="G165" s="30"/>
      <c r="H165" s="30"/>
      <c r="I165" s="30"/>
      <c r="J165" s="30"/>
      <c r="K165" s="30"/>
      <c r="L165" s="30"/>
    </row>
    <row r="166" spans="1:12" x14ac:dyDescent="0.2">
      <c r="A166" s="30"/>
      <c r="B166" s="30"/>
      <c r="C166" s="42"/>
      <c r="D166" s="42"/>
      <c r="E166" s="30"/>
      <c r="F166" s="30"/>
      <c r="G166" s="30"/>
      <c r="H166" s="30"/>
      <c r="I166" s="30"/>
      <c r="J166" s="30"/>
      <c r="K166" s="30"/>
      <c r="L166" s="30"/>
    </row>
    <row r="167" spans="1:12" x14ac:dyDescent="0.2">
      <c r="A167" s="30"/>
      <c r="B167" s="30"/>
      <c r="C167" s="42"/>
      <c r="D167" s="42"/>
      <c r="E167" s="30"/>
      <c r="F167" s="30"/>
      <c r="G167" s="30"/>
      <c r="H167" s="30"/>
      <c r="I167" s="30"/>
      <c r="J167" s="30"/>
      <c r="K167" s="30"/>
      <c r="L167" s="30"/>
    </row>
    <row r="168" spans="1:12" x14ac:dyDescent="0.2">
      <c r="A168" s="30"/>
      <c r="B168" s="30"/>
      <c r="C168" s="42"/>
      <c r="D168" s="42"/>
      <c r="E168" s="30"/>
      <c r="F168" s="30"/>
      <c r="G168" s="30"/>
      <c r="H168" s="30"/>
      <c r="I168" s="30"/>
      <c r="J168" s="30"/>
      <c r="K168" s="30"/>
      <c r="L168" s="30"/>
    </row>
    <row r="169" spans="1:12" x14ac:dyDescent="0.2">
      <c r="A169" s="30"/>
      <c r="B169" s="30"/>
      <c r="C169" s="42"/>
      <c r="D169" s="42"/>
      <c r="E169" s="30"/>
      <c r="F169" s="30"/>
      <c r="G169" s="30"/>
      <c r="H169" s="30"/>
      <c r="I169" s="30"/>
      <c r="J169" s="30"/>
      <c r="K169" s="30"/>
      <c r="L169" s="30"/>
    </row>
    <row r="170" spans="1:12" x14ac:dyDescent="0.2">
      <c r="A170" s="30"/>
      <c r="B170" s="30"/>
      <c r="C170" s="42"/>
      <c r="D170" s="42"/>
      <c r="E170" s="30"/>
      <c r="F170" s="30"/>
      <c r="G170" s="30"/>
      <c r="H170" s="30"/>
      <c r="I170" s="30"/>
      <c r="J170" s="30"/>
      <c r="K170" s="30"/>
      <c r="L170" s="30"/>
    </row>
    <row r="171" spans="1:12" x14ac:dyDescent="0.2">
      <c r="A171" s="30"/>
      <c r="B171" s="30"/>
      <c r="C171" s="42"/>
      <c r="D171" s="42"/>
      <c r="E171" s="30"/>
      <c r="F171" s="30"/>
      <c r="G171" s="30"/>
      <c r="H171" s="30"/>
      <c r="I171" s="30"/>
      <c r="J171" s="30"/>
      <c r="K171" s="30"/>
      <c r="L171" s="30"/>
    </row>
    <row r="172" spans="1:12" x14ac:dyDescent="0.2">
      <c r="A172" s="30"/>
      <c r="B172" s="30"/>
      <c r="C172" s="42"/>
      <c r="D172" s="42"/>
      <c r="E172" s="30"/>
      <c r="F172" s="30"/>
      <c r="G172" s="30"/>
      <c r="H172" s="30"/>
      <c r="I172" s="30"/>
      <c r="J172" s="30"/>
      <c r="K172" s="30"/>
      <c r="L172" s="30"/>
    </row>
    <row r="173" spans="1:12" x14ac:dyDescent="0.2">
      <c r="A173" s="30"/>
      <c r="B173" s="30"/>
      <c r="C173" s="42"/>
      <c r="D173" s="42"/>
      <c r="E173" s="30"/>
      <c r="F173" s="30"/>
      <c r="G173" s="30"/>
      <c r="H173" s="30"/>
      <c r="I173" s="30"/>
      <c r="J173" s="30"/>
      <c r="K173" s="30"/>
      <c r="L173" s="30"/>
    </row>
    <row r="174" spans="1:12" x14ac:dyDescent="0.2">
      <c r="A174" s="30"/>
      <c r="B174" s="30"/>
      <c r="C174" s="42"/>
      <c r="D174" s="42"/>
      <c r="E174" s="30"/>
      <c r="F174" s="30"/>
      <c r="G174" s="30"/>
      <c r="H174" s="30"/>
      <c r="I174" s="30"/>
      <c r="J174" s="30"/>
      <c r="K174" s="30"/>
      <c r="L174" s="30"/>
    </row>
    <row r="175" spans="1:12" x14ac:dyDescent="0.2">
      <c r="A175" s="30"/>
      <c r="B175" s="30"/>
      <c r="C175" s="42"/>
      <c r="D175" s="42"/>
      <c r="E175" s="30"/>
      <c r="F175" s="30"/>
      <c r="G175" s="30"/>
      <c r="H175" s="30"/>
      <c r="I175" s="30"/>
      <c r="J175" s="30"/>
      <c r="K175" s="30"/>
      <c r="L175" s="30"/>
    </row>
    <row r="176" spans="1:12" x14ac:dyDescent="0.2">
      <c r="A176" s="30"/>
      <c r="B176" s="30"/>
      <c r="C176" s="42"/>
      <c r="D176" s="42"/>
      <c r="E176" s="30"/>
      <c r="F176" s="30"/>
      <c r="G176" s="30"/>
      <c r="H176" s="30"/>
      <c r="I176" s="30"/>
      <c r="J176" s="30"/>
      <c r="K176" s="30"/>
      <c r="L176" s="30"/>
    </row>
    <row r="177" spans="1:12" x14ac:dyDescent="0.2">
      <c r="A177" s="30"/>
      <c r="B177" s="30"/>
      <c r="C177" s="42"/>
      <c r="D177" s="42"/>
      <c r="E177" s="30"/>
      <c r="F177" s="30"/>
      <c r="G177" s="30"/>
      <c r="H177" s="30"/>
      <c r="I177" s="30"/>
      <c r="J177" s="30"/>
      <c r="K177" s="30"/>
      <c r="L177" s="30"/>
    </row>
    <row r="178" spans="1:12" x14ac:dyDescent="0.2">
      <c r="A178" s="30"/>
      <c r="B178" s="30"/>
      <c r="C178" s="42"/>
      <c r="D178" s="42"/>
      <c r="E178" s="30"/>
      <c r="F178" s="30"/>
      <c r="G178" s="30"/>
      <c r="H178" s="30"/>
      <c r="I178" s="30"/>
      <c r="J178" s="30"/>
      <c r="K178" s="30"/>
      <c r="L178" s="30"/>
    </row>
    <row r="179" spans="1:12" x14ac:dyDescent="0.2">
      <c r="A179" s="30"/>
      <c r="B179" s="30"/>
      <c r="C179" s="42"/>
      <c r="D179" s="42"/>
      <c r="E179" s="30"/>
      <c r="F179" s="30"/>
      <c r="G179" s="30"/>
      <c r="H179" s="30"/>
      <c r="I179" s="30"/>
      <c r="J179" s="30"/>
      <c r="K179" s="30"/>
      <c r="L179" s="30"/>
    </row>
    <row r="180" spans="1:12" x14ac:dyDescent="0.2">
      <c r="A180" s="30"/>
      <c r="B180" s="30"/>
      <c r="C180" s="42"/>
      <c r="D180" s="42"/>
      <c r="E180" s="30"/>
      <c r="F180" s="30"/>
      <c r="G180" s="30"/>
      <c r="H180" s="30"/>
      <c r="I180" s="30"/>
      <c r="J180" s="30"/>
      <c r="K180" s="30"/>
      <c r="L180" s="30"/>
    </row>
    <row r="181" spans="1:12" x14ac:dyDescent="0.2">
      <c r="A181" s="30"/>
      <c r="B181" s="30"/>
      <c r="C181" s="42"/>
      <c r="D181" s="42"/>
      <c r="E181" s="30"/>
      <c r="F181" s="30"/>
      <c r="G181" s="30"/>
      <c r="H181" s="30"/>
      <c r="I181" s="30"/>
      <c r="J181" s="30"/>
      <c r="K181" s="30"/>
      <c r="L181" s="30"/>
    </row>
    <row r="182" spans="1:12" x14ac:dyDescent="0.2">
      <c r="A182" s="30"/>
      <c r="B182" s="30"/>
      <c r="C182" s="42"/>
      <c r="D182" s="42"/>
      <c r="E182" s="30"/>
      <c r="F182" s="30"/>
      <c r="G182" s="30"/>
      <c r="H182" s="30"/>
      <c r="I182" s="30"/>
      <c r="J182" s="30"/>
      <c r="K182" s="30"/>
      <c r="L182" s="30"/>
    </row>
    <row r="183" spans="1:12" x14ac:dyDescent="0.2">
      <c r="A183" s="30"/>
      <c r="B183" s="30"/>
      <c r="C183" s="42"/>
      <c r="D183" s="42"/>
      <c r="E183" s="30"/>
      <c r="F183" s="30"/>
      <c r="G183" s="30"/>
      <c r="H183" s="30"/>
      <c r="I183" s="30"/>
      <c r="J183" s="30"/>
      <c r="K183" s="30"/>
      <c r="L183" s="30"/>
    </row>
    <row r="184" spans="1:12" x14ac:dyDescent="0.2">
      <c r="A184" s="30"/>
      <c r="B184" s="30"/>
      <c r="C184" s="42"/>
      <c r="D184" s="42"/>
      <c r="E184" s="30"/>
      <c r="F184" s="30"/>
      <c r="G184" s="30"/>
      <c r="H184" s="30"/>
      <c r="I184" s="30"/>
      <c r="J184" s="30"/>
      <c r="K184" s="30"/>
      <c r="L184" s="30"/>
    </row>
    <row r="185" spans="1:12" x14ac:dyDescent="0.2">
      <c r="A185" s="30"/>
      <c r="B185" s="30"/>
      <c r="C185" s="42"/>
      <c r="D185" s="42"/>
      <c r="E185" s="30"/>
      <c r="F185" s="30"/>
      <c r="G185" s="30"/>
      <c r="H185" s="30"/>
      <c r="I185" s="30"/>
      <c r="J185" s="30"/>
      <c r="K185" s="30"/>
      <c r="L185" s="30"/>
    </row>
    <row r="186" spans="1:12" x14ac:dyDescent="0.2">
      <c r="A186" s="30"/>
      <c r="B186" s="30"/>
      <c r="C186" s="42"/>
      <c r="D186" s="42"/>
      <c r="E186" s="30"/>
      <c r="F186" s="30"/>
      <c r="G186" s="30"/>
      <c r="H186" s="30"/>
      <c r="I186" s="30"/>
      <c r="J186" s="30"/>
      <c r="K186" s="30"/>
      <c r="L186" s="30"/>
    </row>
    <row r="187" spans="1:12" x14ac:dyDescent="0.2">
      <c r="A187" s="30"/>
      <c r="B187" s="30"/>
      <c r="C187" s="42"/>
      <c r="D187" s="42"/>
      <c r="E187" s="30"/>
      <c r="F187" s="30"/>
      <c r="G187" s="30"/>
      <c r="H187" s="30"/>
      <c r="I187" s="30"/>
      <c r="J187" s="30"/>
      <c r="K187" s="30"/>
      <c r="L187" s="30"/>
    </row>
    <row r="188" spans="1:12" x14ac:dyDescent="0.2">
      <c r="A188" s="30"/>
      <c r="B188" s="30"/>
      <c r="C188" s="42"/>
      <c r="D188" s="42"/>
      <c r="E188" s="30"/>
      <c r="F188" s="30"/>
      <c r="G188" s="30"/>
      <c r="H188" s="30"/>
      <c r="I188" s="30"/>
      <c r="J188" s="30"/>
      <c r="K188" s="30"/>
      <c r="L188" s="30"/>
    </row>
    <row r="189" spans="1:12" x14ac:dyDescent="0.2">
      <c r="A189" s="30"/>
      <c r="B189" s="30"/>
      <c r="C189" s="42"/>
      <c r="D189" s="42"/>
      <c r="E189" s="30"/>
      <c r="F189" s="30"/>
      <c r="G189" s="30"/>
      <c r="H189" s="30"/>
      <c r="I189" s="30"/>
      <c r="J189" s="30"/>
      <c r="K189" s="30"/>
      <c r="L189" s="30"/>
    </row>
    <row r="190" spans="1:12" x14ac:dyDescent="0.2">
      <c r="A190" s="30"/>
      <c r="B190" s="30"/>
      <c r="C190" s="42"/>
      <c r="D190" s="42"/>
      <c r="E190" s="30"/>
      <c r="F190" s="30"/>
      <c r="G190" s="30"/>
      <c r="H190" s="30"/>
      <c r="I190" s="30"/>
      <c r="J190" s="30"/>
      <c r="K190" s="30"/>
      <c r="L190" s="30"/>
    </row>
    <row r="191" spans="1:12" x14ac:dyDescent="0.2">
      <c r="A191" s="30"/>
      <c r="B191" s="30"/>
      <c r="C191" s="42"/>
      <c r="D191" s="42"/>
      <c r="E191" s="30"/>
      <c r="F191" s="30"/>
      <c r="G191" s="30"/>
      <c r="H191" s="30"/>
      <c r="I191" s="30"/>
      <c r="J191" s="30"/>
      <c r="K191" s="30"/>
      <c r="L191" s="30"/>
    </row>
    <row r="192" spans="1:12" x14ac:dyDescent="0.2">
      <c r="A192" s="30"/>
      <c r="B192" s="30"/>
      <c r="C192" s="42"/>
      <c r="D192" s="42"/>
      <c r="E192" s="30"/>
      <c r="F192" s="30"/>
      <c r="G192" s="30"/>
      <c r="H192" s="30"/>
      <c r="I192" s="30"/>
      <c r="J192" s="30"/>
      <c r="K192" s="30"/>
      <c r="L192" s="30"/>
    </row>
    <row r="193" spans="1:12" x14ac:dyDescent="0.2">
      <c r="A193" s="30"/>
      <c r="B193" s="30"/>
      <c r="C193" s="42"/>
      <c r="D193" s="42"/>
      <c r="E193" s="30"/>
      <c r="F193" s="30"/>
      <c r="G193" s="30"/>
      <c r="H193" s="30"/>
      <c r="I193" s="30"/>
      <c r="J193" s="30"/>
      <c r="K193" s="30"/>
      <c r="L193" s="30"/>
    </row>
    <row r="194" spans="1:12" x14ac:dyDescent="0.2">
      <c r="A194" s="30"/>
      <c r="B194" s="30"/>
      <c r="C194" s="42"/>
      <c r="D194" s="42"/>
      <c r="E194" s="30"/>
      <c r="F194" s="30"/>
      <c r="G194" s="30"/>
      <c r="H194" s="30"/>
      <c r="I194" s="30"/>
      <c r="J194" s="30"/>
      <c r="K194" s="30"/>
      <c r="L194" s="30"/>
    </row>
    <row r="195" spans="1:12" x14ac:dyDescent="0.2">
      <c r="A195" s="30"/>
      <c r="B195" s="30"/>
      <c r="C195" s="42"/>
      <c r="D195" s="42"/>
      <c r="E195" s="30"/>
      <c r="F195" s="30"/>
      <c r="G195" s="30"/>
      <c r="H195" s="30"/>
      <c r="I195" s="30"/>
      <c r="J195" s="30"/>
      <c r="K195" s="30"/>
      <c r="L195" s="30"/>
    </row>
    <row r="196" spans="1:12" x14ac:dyDescent="0.2">
      <c r="A196" s="30"/>
      <c r="B196" s="30"/>
      <c r="C196" s="42"/>
      <c r="D196" s="42"/>
      <c r="E196" s="30"/>
      <c r="F196" s="30"/>
      <c r="G196" s="30"/>
      <c r="H196" s="30"/>
      <c r="I196" s="30"/>
      <c r="J196" s="30"/>
      <c r="K196" s="30"/>
      <c r="L196" s="30"/>
    </row>
    <row r="197" spans="1:12" x14ac:dyDescent="0.2">
      <c r="A197" s="30"/>
      <c r="B197" s="30"/>
      <c r="C197" s="42"/>
      <c r="D197" s="42"/>
      <c r="E197" s="30"/>
      <c r="F197" s="30"/>
      <c r="G197" s="30"/>
      <c r="H197" s="30"/>
      <c r="I197" s="30"/>
      <c r="J197" s="30"/>
      <c r="K197" s="30"/>
      <c r="L197" s="30"/>
    </row>
    <row r="198" spans="1:12" x14ac:dyDescent="0.2">
      <c r="A198" s="30"/>
      <c r="B198" s="30"/>
      <c r="C198" s="42"/>
      <c r="D198" s="42"/>
      <c r="E198" s="30"/>
      <c r="F198" s="30"/>
      <c r="G198" s="30"/>
      <c r="H198" s="30"/>
      <c r="I198" s="30"/>
      <c r="J198" s="30"/>
      <c r="K198" s="30"/>
      <c r="L198" s="30"/>
    </row>
    <row r="199" spans="1:12" x14ac:dyDescent="0.2">
      <c r="A199" s="30"/>
      <c r="B199" s="30"/>
      <c r="C199" s="42"/>
      <c r="D199" s="42"/>
      <c r="E199" s="30"/>
      <c r="F199" s="30"/>
      <c r="G199" s="30"/>
      <c r="H199" s="30"/>
      <c r="I199" s="30"/>
      <c r="J199" s="30"/>
      <c r="K199" s="30"/>
      <c r="L199" s="30"/>
    </row>
    <row r="200" spans="1:12" x14ac:dyDescent="0.2">
      <c r="A200" s="30"/>
      <c r="B200" s="30"/>
      <c r="C200" s="42"/>
      <c r="D200" s="42"/>
      <c r="E200" s="30"/>
      <c r="F200" s="30"/>
      <c r="G200" s="30"/>
      <c r="H200" s="30"/>
      <c r="I200" s="30"/>
      <c r="J200" s="30"/>
      <c r="K200" s="30"/>
      <c r="L200" s="30"/>
    </row>
    <row r="201" spans="1:12" x14ac:dyDescent="0.2">
      <c r="A201" s="30"/>
      <c r="B201" s="30"/>
      <c r="C201" s="42"/>
      <c r="D201" s="42"/>
      <c r="E201" s="30"/>
      <c r="F201" s="30"/>
      <c r="G201" s="30"/>
      <c r="H201" s="30"/>
      <c r="I201" s="30"/>
      <c r="J201" s="30"/>
      <c r="K201" s="30"/>
      <c r="L201" s="30"/>
    </row>
    <row r="202" spans="1:12" x14ac:dyDescent="0.2">
      <c r="A202" s="30"/>
      <c r="B202" s="30"/>
      <c r="C202" s="42"/>
      <c r="D202" s="42"/>
      <c r="E202" s="30"/>
      <c r="F202" s="30"/>
      <c r="G202" s="30"/>
      <c r="H202" s="30"/>
      <c r="I202" s="30"/>
      <c r="J202" s="30"/>
      <c r="K202" s="30"/>
      <c r="L202" s="30"/>
    </row>
    <row r="203" spans="1:12" x14ac:dyDescent="0.2">
      <c r="A203" s="30"/>
      <c r="B203" s="30"/>
      <c r="C203" s="42"/>
      <c r="D203" s="42"/>
      <c r="E203" s="30"/>
      <c r="F203" s="30"/>
      <c r="G203" s="30"/>
      <c r="H203" s="30"/>
      <c r="I203" s="30"/>
      <c r="J203" s="30"/>
      <c r="K203" s="30"/>
      <c r="L203" s="30"/>
    </row>
    <row r="204" spans="1:12" x14ac:dyDescent="0.2">
      <c r="A204" s="30"/>
      <c r="B204" s="30"/>
      <c r="C204" s="42"/>
      <c r="D204" s="42"/>
      <c r="E204" s="30"/>
      <c r="F204" s="30"/>
      <c r="G204" s="30"/>
      <c r="H204" s="30"/>
      <c r="I204" s="30"/>
      <c r="J204" s="30"/>
      <c r="K204" s="30"/>
      <c r="L204" s="30"/>
    </row>
    <row r="205" spans="1:12" x14ac:dyDescent="0.2">
      <c r="A205" s="30"/>
      <c r="B205" s="30"/>
      <c r="C205" s="42"/>
      <c r="D205" s="42"/>
      <c r="E205" s="30"/>
      <c r="F205" s="30"/>
      <c r="G205" s="30"/>
      <c r="H205" s="30"/>
      <c r="I205" s="30"/>
      <c r="J205" s="30"/>
      <c r="K205" s="30"/>
      <c r="L205" s="30"/>
    </row>
    <row r="206" spans="1:12" x14ac:dyDescent="0.2">
      <c r="A206" s="30"/>
      <c r="B206" s="30"/>
      <c r="C206" s="42"/>
      <c r="D206" s="42"/>
      <c r="E206" s="30"/>
      <c r="F206" s="30"/>
      <c r="G206" s="30"/>
      <c r="H206" s="30"/>
      <c r="I206" s="30"/>
      <c r="J206" s="30"/>
      <c r="K206" s="30"/>
      <c r="L206" s="30"/>
    </row>
    <row r="207" spans="1:12" x14ac:dyDescent="0.2">
      <c r="A207" s="30"/>
      <c r="B207" s="30"/>
      <c r="C207" s="42"/>
      <c r="D207" s="42"/>
      <c r="E207" s="30"/>
      <c r="F207" s="30"/>
      <c r="G207" s="30"/>
      <c r="H207" s="30"/>
      <c r="I207" s="30"/>
      <c r="J207" s="30"/>
      <c r="K207" s="30"/>
      <c r="L207" s="30"/>
    </row>
    <row r="208" spans="1:12" x14ac:dyDescent="0.2">
      <c r="A208" s="30"/>
      <c r="B208" s="30"/>
      <c r="C208" s="42"/>
      <c r="D208" s="42"/>
      <c r="E208" s="30"/>
      <c r="F208" s="30"/>
      <c r="G208" s="30"/>
      <c r="H208" s="30"/>
      <c r="I208" s="30"/>
      <c r="J208" s="30"/>
      <c r="K208" s="30"/>
      <c r="L208" s="30"/>
    </row>
    <row r="209" spans="1:12" x14ac:dyDescent="0.2">
      <c r="A209" s="30"/>
      <c r="B209" s="30"/>
      <c r="C209" s="42"/>
      <c r="D209" s="42"/>
      <c r="E209" s="30"/>
      <c r="F209" s="30"/>
      <c r="G209" s="30"/>
      <c r="H209" s="30"/>
      <c r="I209" s="30"/>
      <c r="J209" s="30"/>
      <c r="K209" s="30"/>
      <c r="L209" s="30"/>
    </row>
    <row r="210" spans="1:12" x14ac:dyDescent="0.2">
      <c r="A210" s="30"/>
      <c r="B210" s="30"/>
      <c r="C210" s="42"/>
      <c r="D210" s="42"/>
      <c r="E210" s="30"/>
      <c r="F210" s="30"/>
      <c r="G210" s="30"/>
      <c r="H210" s="30"/>
      <c r="I210" s="30"/>
      <c r="J210" s="30"/>
      <c r="K210" s="30"/>
      <c r="L210" s="30"/>
    </row>
    <row r="211" spans="1:12" x14ac:dyDescent="0.2">
      <c r="A211" s="30"/>
      <c r="B211" s="30"/>
      <c r="C211" s="42"/>
      <c r="D211" s="42"/>
      <c r="E211" s="30"/>
      <c r="F211" s="30"/>
      <c r="G211" s="30"/>
      <c r="H211" s="30"/>
      <c r="I211" s="30"/>
      <c r="J211" s="30"/>
      <c r="K211" s="30"/>
      <c r="L211" s="30"/>
    </row>
    <row r="212" spans="1:12" x14ac:dyDescent="0.2">
      <c r="A212" s="30"/>
      <c r="B212" s="30"/>
      <c r="C212" s="42"/>
      <c r="D212" s="42"/>
      <c r="E212" s="30"/>
      <c r="F212" s="30"/>
      <c r="G212" s="30"/>
      <c r="H212" s="30"/>
      <c r="I212" s="30"/>
      <c r="J212" s="30"/>
      <c r="K212" s="30"/>
      <c r="L212" s="30"/>
    </row>
    <row r="213" spans="1:12" x14ac:dyDescent="0.2">
      <c r="A213" s="30"/>
      <c r="B213" s="30"/>
      <c r="C213" s="42"/>
      <c r="D213" s="42"/>
      <c r="E213" s="30"/>
      <c r="F213" s="30"/>
      <c r="G213" s="30"/>
      <c r="H213" s="30"/>
      <c r="I213" s="30"/>
      <c r="J213" s="30"/>
      <c r="K213" s="30"/>
      <c r="L213" s="30"/>
    </row>
    <row r="214" spans="1:12" x14ac:dyDescent="0.2">
      <c r="A214" s="30"/>
      <c r="B214" s="30"/>
      <c r="C214" s="42"/>
      <c r="D214" s="42"/>
      <c r="E214" s="30"/>
      <c r="F214" s="30"/>
      <c r="G214" s="30"/>
      <c r="H214" s="30"/>
      <c r="I214" s="30"/>
      <c r="J214" s="30"/>
      <c r="K214" s="30"/>
      <c r="L214" s="30"/>
    </row>
    <row r="215" spans="1:12" x14ac:dyDescent="0.2">
      <c r="A215" s="30"/>
      <c r="B215" s="30"/>
      <c r="C215" s="42"/>
      <c r="D215" s="42"/>
      <c r="E215" s="30"/>
      <c r="F215" s="30"/>
      <c r="G215" s="30"/>
      <c r="H215" s="30"/>
      <c r="I215" s="30"/>
      <c r="J215" s="30"/>
      <c r="K215" s="30"/>
      <c r="L215" s="30"/>
    </row>
    <row r="216" spans="1:12" x14ac:dyDescent="0.2">
      <c r="A216" s="30"/>
      <c r="B216" s="30"/>
      <c r="C216" s="42"/>
      <c r="D216" s="42"/>
      <c r="E216" s="30"/>
      <c r="F216" s="30"/>
      <c r="G216" s="30"/>
      <c r="H216" s="30"/>
      <c r="I216" s="30"/>
      <c r="J216" s="30"/>
      <c r="K216" s="30"/>
      <c r="L216" s="30"/>
    </row>
    <row r="217" spans="1:12" x14ac:dyDescent="0.2">
      <c r="A217" s="30"/>
      <c r="B217" s="30"/>
      <c r="C217" s="42"/>
      <c r="D217" s="42"/>
      <c r="E217" s="30"/>
      <c r="F217" s="30"/>
      <c r="G217" s="30"/>
      <c r="H217" s="30"/>
      <c r="I217" s="30"/>
      <c r="J217" s="30"/>
      <c r="K217" s="30"/>
      <c r="L217" s="30"/>
    </row>
    <row r="218" spans="1:12" x14ac:dyDescent="0.2">
      <c r="A218" s="30"/>
      <c r="B218" s="30"/>
      <c r="C218" s="42"/>
      <c r="D218" s="42"/>
      <c r="E218" s="30"/>
      <c r="F218" s="30"/>
      <c r="G218" s="30"/>
      <c r="H218" s="30"/>
      <c r="I218" s="30"/>
      <c r="J218" s="30"/>
      <c r="K218" s="30"/>
      <c r="L218" s="30"/>
    </row>
    <row r="219" spans="1:12" x14ac:dyDescent="0.2">
      <c r="A219" s="30"/>
      <c r="B219" s="30"/>
      <c r="C219" s="42"/>
      <c r="D219" s="42"/>
      <c r="E219" s="30"/>
      <c r="F219" s="30"/>
      <c r="G219" s="30"/>
      <c r="H219" s="30"/>
      <c r="I219" s="30"/>
      <c r="J219" s="30"/>
      <c r="K219" s="30"/>
      <c r="L219" s="30"/>
    </row>
    <row r="220" spans="1:12" x14ac:dyDescent="0.2">
      <c r="A220" s="30"/>
      <c r="B220" s="30"/>
      <c r="C220" s="42"/>
      <c r="D220" s="42"/>
      <c r="E220" s="30"/>
      <c r="F220" s="30"/>
      <c r="G220" s="30"/>
      <c r="H220" s="30"/>
      <c r="I220" s="30"/>
      <c r="J220" s="30"/>
      <c r="K220" s="30"/>
      <c r="L220" s="30"/>
    </row>
    <row r="221" spans="1:12" x14ac:dyDescent="0.2">
      <c r="A221" s="30"/>
      <c r="B221" s="30"/>
      <c r="C221" s="42"/>
      <c r="D221" s="42"/>
      <c r="E221" s="30"/>
      <c r="F221" s="30"/>
      <c r="G221" s="30"/>
      <c r="H221" s="30"/>
      <c r="I221" s="30"/>
      <c r="J221" s="30"/>
      <c r="K221" s="30"/>
      <c r="L221" s="30"/>
    </row>
    <row r="222" spans="1:12" x14ac:dyDescent="0.2">
      <c r="A222" s="30"/>
      <c r="B222" s="30"/>
      <c r="C222" s="42"/>
      <c r="D222" s="42"/>
      <c r="E222" s="30"/>
      <c r="F222" s="30"/>
      <c r="G222" s="30"/>
      <c r="H222" s="30"/>
      <c r="I222" s="30"/>
      <c r="J222" s="30"/>
      <c r="K222" s="30"/>
      <c r="L222" s="30"/>
    </row>
    <row r="223" spans="1:12" x14ac:dyDescent="0.2">
      <c r="A223" s="30"/>
      <c r="B223" s="30"/>
      <c r="C223" s="42"/>
      <c r="D223" s="42"/>
      <c r="E223" s="30"/>
      <c r="F223" s="30"/>
      <c r="G223" s="30"/>
      <c r="H223" s="30"/>
      <c r="I223" s="30"/>
      <c r="J223" s="30"/>
      <c r="K223" s="30"/>
      <c r="L223" s="30"/>
    </row>
    <row r="224" spans="1:12" x14ac:dyDescent="0.2">
      <c r="A224" s="30"/>
      <c r="B224" s="30"/>
      <c r="C224" s="42"/>
      <c r="D224" s="42"/>
      <c r="E224" s="30"/>
      <c r="F224" s="30"/>
      <c r="G224" s="30"/>
      <c r="H224" s="30"/>
      <c r="I224" s="30"/>
      <c r="J224" s="30"/>
      <c r="K224" s="30"/>
      <c r="L224" s="30"/>
    </row>
    <row r="225" spans="1:12" x14ac:dyDescent="0.2">
      <c r="A225" s="30"/>
      <c r="B225" s="30"/>
      <c r="C225" s="42"/>
      <c r="D225" s="42"/>
      <c r="E225" s="30"/>
      <c r="F225" s="30"/>
      <c r="G225" s="30"/>
      <c r="H225" s="30"/>
      <c r="I225" s="30"/>
      <c r="J225" s="30"/>
      <c r="K225" s="30"/>
      <c r="L225" s="30"/>
    </row>
    <row r="226" spans="1:12" x14ac:dyDescent="0.2">
      <c r="A226" s="30"/>
      <c r="B226" s="30"/>
      <c r="C226" s="42"/>
      <c r="D226" s="42"/>
      <c r="E226" s="30"/>
      <c r="F226" s="30"/>
      <c r="G226" s="30"/>
      <c r="H226" s="30"/>
      <c r="I226" s="30"/>
      <c r="J226" s="30"/>
      <c r="K226" s="30"/>
      <c r="L226" s="30"/>
    </row>
    <row r="227" spans="1:12" x14ac:dyDescent="0.2">
      <c r="A227" s="30"/>
      <c r="B227" s="30"/>
      <c r="C227" s="42"/>
      <c r="D227" s="42"/>
      <c r="E227" s="30"/>
      <c r="F227" s="30"/>
      <c r="G227" s="30"/>
      <c r="H227" s="30"/>
      <c r="I227" s="30"/>
      <c r="J227" s="30"/>
      <c r="K227" s="30"/>
      <c r="L227" s="30"/>
    </row>
    <row r="228" spans="1:12" x14ac:dyDescent="0.2">
      <c r="A228" s="30"/>
      <c r="B228" s="30"/>
      <c r="C228" s="42"/>
      <c r="D228" s="42"/>
      <c r="E228" s="30"/>
      <c r="F228" s="30"/>
      <c r="G228" s="30"/>
      <c r="H228" s="30"/>
      <c r="I228" s="30"/>
      <c r="J228" s="30"/>
      <c r="K228" s="30"/>
      <c r="L228" s="30"/>
    </row>
    <row r="229" spans="1:12" x14ac:dyDescent="0.2">
      <c r="A229" s="30"/>
      <c r="B229" s="30"/>
      <c r="C229" s="42"/>
      <c r="D229" s="42"/>
      <c r="E229" s="30"/>
      <c r="F229" s="30"/>
      <c r="G229" s="30"/>
      <c r="H229" s="30"/>
      <c r="I229" s="30"/>
      <c r="J229" s="30"/>
      <c r="K229" s="30"/>
      <c r="L229" s="30"/>
    </row>
    <row r="230" spans="1:12" x14ac:dyDescent="0.2">
      <c r="A230" s="30"/>
      <c r="B230" s="30"/>
      <c r="C230" s="42"/>
      <c r="D230" s="42"/>
      <c r="E230" s="30"/>
      <c r="F230" s="30"/>
      <c r="G230" s="30"/>
      <c r="H230" s="30"/>
      <c r="I230" s="30"/>
      <c r="J230" s="30"/>
      <c r="K230" s="30"/>
      <c r="L230" s="30"/>
    </row>
    <row r="231" spans="1:12" x14ac:dyDescent="0.2">
      <c r="A231" s="30"/>
      <c r="B231" s="30"/>
      <c r="C231" s="42"/>
      <c r="D231" s="42"/>
      <c r="E231" s="30"/>
      <c r="F231" s="30"/>
      <c r="G231" s="30"/>
      <c r="H231" s="30"/>
      <c r="I231" s="30"/>
      <c r="J231" s="30"/>
      <c r="K231" s="30"/>
      <c r="L231" s="30"/>
    </row>
    <row r="232" spans="1:12" x14ac:dyDescent="0.2">
      <c r="A232" s="30"/>
      <c r="B232" s="30"/>
      <c r="C232" s="42"/>
      <c r="D232" s="42"/>
      <c r="E232" s="30"/>
      <c r="F232" s="30"/>
      <c r="G232" s="30"/>
      <c r="H232" s="30"/>
      <c r="I232" s="30"/>
      <c r="J232" s="30"/>
      <c r="K232" s="30"/>
      <c r="L232" s="30"/>
    </row>
    <row r="233" spans="1:12" x14ac:dyDescent="0.2">
      <c r="A233" s="30"/>
      <c r="B233" s="30"/>
      <c r="C233" s="42"/>
      <c r="D233" s="42"/>
      <c r="E233" s="30"/>
      <c r="F233" s="30"/>
      <c r="G233" s="30"/>
      <c r="H233" s="30"/>
      <c r="I233" s="30"/>
      <c r="J233" s="30"/>
      <c r="K233" s="30"/>
      <c r="L233" s="30"/>
    </row>
    <row r="234" spans="1:12" x14ac:dyDescent="0.2">
      <c r="A234" s="30"/>
      <c r="B234" s="30"/>
      <c r="C234" s="42"/>
      <c r="D234" s="42"/>
      <c r="E234" s="30"/>
      <c r="F234" s="30"/>
      <c r="G234" s="30"/>
      <c r="H234" s="30"/>
      <c r="I234" s="30"/>
      <c r="J234" s="30"/>
      <c r="K234" s="30"/>
      <c r="L234" s="30"/>
    </row>
    <row r="235" spans="1:12" x14ac:dyDescent="0.2">
      <c r="A235" s="30"/>
      <c r="B235" s="30"/>
      <c r="C235" s="42"/>
      <c r="D235" s="42"/>
      <c r="E235" s="30"/>
      <c r="F235" s="30"/>
      <c r="G235" s="30"/>
      <c r="H235" s="30"/>
      <c r="I235" s="30"/>
      <c r="J235" s="30"/>
      <c r="K235" s="30"/>
      <c r="L235" s="30"/>
    </row>
    <row r="236" spans="1:12" x14ac:dyDescent="0.2">
      <c r="A236" s="30"/>
      <c r="B236" s="30"/>
      <c r="C236" s="42"/>
      <c r="D236" s="42"/>
      <c r="E236" s="30"/>
      <c r="F236" s="30"/>
      <c r="G236" s="30"/>
      <c r="H236" s="30"/>
      <c r="I236" s="30"/>
      <c r="J236" s="30"/>
      <c r="K236" s="30"/>
      <c r="L236" s="30"/>
    </row>
    <row r="237" spans="1:12" x14ac:dyDescent="0.2">
      <c r="A237" s="30"/>
      <c r="B237" s="30"/>
      <c r="C237" s="42"/>
      <c r="D237" s="42"/>
      <c r="E237" s="30"/>
      <c r="F237" s="30"/>
      <c r="G237" s="30"/>
      <c r="H237" s="30"/>
      <c r="I237" s="30"/>
      <c r="J237" s="30"/>
      <c r="K237" s="30"/>
      <c r="L237" s="30"/>
    </row>
    <row r="238" spans="1:12" x14ac:dyDescent="0.2">
      <c r="A238" s="30"/>
      <c r="B238" s="30"/>
      <c r="C238" s="42"/>
      <c r="D238" s="42"/>
      <c r="E238" s="30"/>
      <c r="F238" s="30"/>
      <c r="G238" s="30"/>
      <c r="H238" s="30"/>
      <c r="I238" s="30"/>
      <c r="J238" s="30"/>
      <c r="K238" s="30"/>
      <c r="L238" s="30"/>
    </row>
    <row r="239" spans="1:12" x14ac:dyDescent="0.2">
      <c r="A239" s="30"/>
      <c r="B239" s="30"/>
      <c r="C239" s="42"/>
      <c r="D239" s="42"/>
      <c r="E239" s="30"/>
      <c r="F239" s="30"/>
      <c r="G239" s="30"/>
      <c r="H239" s="30"/>
      <c r="I239" s="30"/>
      <c r="J239" s="30"/>
      <c r="K239" s="30"/>
      <c r="L239" s="30"/>
    </row>
    <row r="240" spans="1:12" x14ac:dyDescent="0.2">
      <c r="A240" s="30"/>
      <c r="B240" s="30"/>
      <c r="C240" s="42"/>
      <c r="D240" s="42"/>
      <c r="E240" s="30"/>
      <c r="F240" s="30"/>
      <c r="G240" s="30"/>
      <c r="H240" s="30"/>
      <c r="I240" s="30"/>
      <c r="J240" s="30"/>
      <c r="K240" s="30"/>
      <c r="L240" s="30"/>
    </row>
    <row r="241" spans="1:12" x14ac:dyDescent="0.2">
      <c r="A241" s="30"/>
      <c r="B241" s="30"/>
      <c r="C241" s="42"/>
      <c r="D241" s="42"/>
      <c r="E241" s="30"/>
      <c r="F241" s="30"/>
      <c r="G241" s="30"/>
      <c r="H241" s="30"/>
      <c r="I241" s="30"/>
      <c r="J241" s="30"/>
      <c r="K241" s="30"/>
      <c r="L241" s="30"/>
    </row>
    <row r="242" spans="1:12" x14ac:dyDescent="0.2">
      <c r="A242" s="30"/>
      <c r="B242" s="30"/>
      <c r="C242" s="42"/>
      <c r="D242" s="42"/>
      <c r="E242" s="30"/>
      <c r="F242" s="30"/>
      <c r="G242" s="30"/>
      <c r="H242" s="30"/>
      <c r="I242" s="30"/>
      <c r="J242" s="30"/>
      <c r="K242" s="30"/>
      <c r="L242" s="30"/>
    </row>
    <row r="243" spans="1:12" x14ac:dyDescent="0.2">
      <c r="A243" s="30"/>
      <c r="B243" s="30"/>
      <c r="C243" s="42"/>
      <c r="D243" s="42"/>
      <c r="E243" s="30"/>
      <c r="F243" s="30"/>
      <c r="G243" s="30"/>
      <c r="H243" s="30"/>
      <c r="I243" s="30"/>
      <c r="J243" s="30"/>
      <c r="K243" s="30"/>
      <c r="L243" s="30"/>
    </row>
    <row r="244" spans="1:12" x14ac:dyDescent="0.2">
      <c r="A244" s="30"/>
      <c r="B244" s="30"/>
      <c r="C244" s="42"/>
      <c r="D244" s="42"/>
      <c r="E244" s="30"/>
      <c r="F244" s="30"/>
      <c r="G244" s="30"/>
      <c r="H244" s="30"/>
      <c r="I244" s="30"/>
      <c r="J244" s="30"/>
      <c r="K244" s="30"/>
      <c r="L244" s="30"/>
    </row>
    <row r="245" spans="1:12" x14ac:dyDescent="0.2">
      <c r="A245" s="30"/>
      <c r="B245" s="30"/>
      <c r="C245" s="42"/>
      <c r="D245" s="42"/>
      <c r="E245" s="30"/>
      <c r="F245" s="30"/>
      <c r="G245" s="30"/>
      <c r="H245" s="30"/>
      <c r="I245" s="30"/>
      <c r="J245" s="30"/>
      <c r="K245" s="30"/>
      <c r="L245" s="30"/>
    </row>
    <row r="246" spans="1:12" x14ac:dyDescent="0.2">
      <c r="A246" s="30"/>
      <c r="B246" s="30"/>
      <c r="C246" s="42"/>
      <c r="D246" s="42"/>
      <c r="E246" s="30"/>
      <c r="F246" s="30"/>
      <c r="G246" s="30"/>
      <c r="H246" s="30"/>
      <c r="I246" s="30"/>
      <c r="J246" s="30"/>
      <c r="K246" s="30"/>
      <c r="L246" s="30"/>
    </row>
    <row r="247" spans="1:12" x14ac:dyDescent="0.2">
      <c r="A247" s="30"/>
      <c r="B247" s="30"/>
      <c r="C247" s="42"/>
      <c r="D247" s="42"/>
      <c r="E247" s="30"/>
      <c r="F247" s="30"/>
      <c r="G247" s="30"/>
      <c r="H247" s="30"/>
      <c r="I247" s="30"/>
      <c r="J247" s="30"/>
      <c r="K247" s="30"/>
      <c r="L247" s="30"/>
    </row>
    <row r="248" spans="1:12" x14ac:dyDescent="0.2">
      <c r="A248" s="30"/>
      <c r="B248" s="30"/>
      <c r="C248" s="42"/>
      <c r="D248" s="42"/>
      <c r="E248" s="30"/>
      <c r="F248" s="30"/>
      <c r="G248" s="30"/>
      <c r="H248" s="30"/>
      <c r="I248" s="30"/>
      <c r="J248" s="30"/>
      <c r="K248" s="30"/>
      <c r="L248" s="30"/>
    </row>
    <row r="249" spans="1:12" x14ac:dyDescent="0.2">
      <c r="A249" s="30"/>
      <c r="B249" s="30"/>
      <c r="C249" s="42"/>
      <c r="D249" s="42"/>
      <c r="E249" s="30"/>
      <c r="F249" s="30"/>
      <c r="G249" s="30"/>
      <c r="H249" s="30"/>
      <c r="I249" s="30"/>
      <c r="J249" s="30"/>
      <c r="K249" s="30"/>
      <c r="L249" s="30"/>
    </row>
    <row r="250" spans="1:12" x14ac:dyDescent="0.2">
      <c r="A250" s="30"/>
      <c r="B250" s="30"/>
      <c r="C250" s="42"/>
      <c r="D250" s="42"/>
      <c r="E250" s="30"/>
      <c r="F250" s="30"/>
      <c r="G250" s="30"/>
      <c r="H250" s="30"/>
      <c r="I250" s="30"/>
      <c r="J250" s="30"/>
      <c r="K250" s="30"/>
      <c r="L250" s="30"/>
    </row>
    <row r="251" spans="1:12" x14ac:dyDescent="0.2">
      <c r="A251" s="30"/>
      <c r="B251" s="30"/>
      <c r="C251" s="42"/>
      <c r="D251" s="42"/>
      <c r="E251" s="30"/>
      <c r="F251" s="30"/>
      <c r="G251" s="30"/>
      <c r="H251" s="30"/>
      <c r="I251" s="30"/>
      <c r="J251" s="30"/>
      <c r="K251" s="30"/>
      <c r="L251" s="30"/>
    </row>
    <row r="252" spans="1:12" x14ac:dyDescent="0.2">
      <c r="A252" s="30"/>
      <c r="B252" s="30"/>
      <c r="C252" s="42"/>
      <c r="D252" s="42"/>
      <c r="E252" s="30"/>
      <c r="F252" s="30"/>
      <c r="G252" s="30"/>
      <c r="H252" s="30"/>
      <c r="I252" s="30"/>
      <c r="J252" s="30"/>
      <c r="K252" s="30"/>
      <c r="L252" s="30"/>
    </row>
    <row r="253" spans="1:12" x14ac:dyDescent="0.2">
      <c r="A253" s="30"/>
      <c r="B253" s="30"/>
      <c r="C253" s="42"/>
      <c r="D253" s="42"/>
      <c r="E253" s="30"/>
      <c r="F253" s="30"/>
      <c r="G253" s="30"/>
      <c r="H253" s="30"/>
      <c r="I253" s="30"/>
      <c r="J253" s="30"/>
      <c r="K253" s="30"/>
      <c r="L253" s="30"/>
    </row>
    <row r="254" spans="1:12" x14ac:dyDescent="0.2">
      <c r="A254" s="30"/>
      <c r="B254" s="30"/>
      <c r="C254" s="42"/>
      <c r="D254" s="42"/>
      <c r="E254" s="30"/>
      <c r="F254" s="30"/>
      <c r="G254" s="30"/>
      <c r="H254" s="30"/>
      <c r="I254" s="30"/>
      <c r="J254" s="30"/>
      <c r="K254" s="30"/>
      <c r="L254" s="30"/>
    </row>
    <row r="255" spans="1:12" x14ac:dyDescent="0.2">
      <c r="A255" s="30"/>
      <c r="B255" s="30"/>
      <c r="C255" s="42"/>
      <c r="D255" s="42"/>
      <c r="E255" s="30"/>
      <c r="F255" s="30"/>
      <c r="G255" s="30"/>
      <c r="H255" s="30"/>
      <c r="I255" s="30"/>
      <c r="J255" s="30"/>
      <c r="K255" s="30"/>
      <c r="L255" s="30"/>
    </row>
    <row r="256" spans="1:12" x14ac:dyDescent="0.2">
      <c r="A256" s="30"/>
      <c r="B256" s="30"/>
      <c r="C256" s="42"/>
      <c r="D256" s="42"/>
      <c r="E256" s="30"/>
      <c r="F256" s="30"/>
      <c r="G256" s="30"/>
      <c r="H256" s="30"/>
      <c r="I256" s="30"/>
      <c r="J256" s="30"/>
      <c r="K256" s="30"/>
      <c r="L256" s="30"/>
    </row>
    <row r="257" spans="1:12" x14ac:dyDescent="0.2">
      <c r="A257" s="30"/>
      <c r="B257" s="30"/>
      <c r="C257" s="42"/>
      <c r="D257" s="42"/>
      <c r="E257" s="30"/>
      <c r="F257" s="30"/>
      <c r="G257" s="30"/>
      <c r="H257" s="30"/>
      <c r="I257" s="30"/>
      <c r="J257" s="30"/>
      <c r="K257" s="30"/>
      <c r="L257" s="30"/>
    </row>
    <row r="258" spans="1:12" x14ac:dyDescent="0.2">
      <c r="A258" s="30"/>
      <c r="B258" s="30"/>
      <c r="C258" s="42"/>
      <c r="D258" s="42"/>
      <c r="E258" s="30"/>
      <c r="F258" s="30"/>
      <c r="G258" s="30"/>
      <c r="H258" s="30"/>
      <c r="I258" s="30"/>
      <c r="J258" s="30"/>
      <c r="K258" s="30"/>
      <c r="L258" s="30"/>
    </row>
    <row r="259" spans="1:12" x14ac:dyDescent="0.2">
      <c r="A259" s="30"/>
      <c r="B259" s="30"/>
      <c r="C259" s="42"/>
      <c r="D259" s="42"/>
      <c r="E259" s="30"/>
      <c r="F259" s="30"/>
      <c r="G259" s="30"/>
      <c r="H259" s="30"/>
      <c r="I259" s="30"/>
      <c r="J259" s="30"/>
      <c r="K259" s="30"/>
      <c r="L259" s="30"/>
    </row>
    <row r="260" spans="1:12" x14ac:dyDescent="0.2">
      <c r="A260" s="30"/>
      <c r="B260" s="30"/>
      <c r="C260" s="42"/>
      <c r="D260" s="42"/>
      <c r="E260" s="30"/>
      <c r="F260" s="30"/>
      <c r="G260" s="30"/>
      <c r="H260" s="30"/>
      <c r="I260" s="30"/>
      <c r="J260" s="30"/>
      <c r="K260" s="30"/>
      <c r="L260" s="30"/>
    </row>
    <row r="261" spans="1:12" x14ac:dyDescent="0.2">
      <c r="A261" s="30"/>
      <c r="B261" s="30"/>
      <c r="C261" s="42"/>
      <c r="D261" s="42"/>
      <c r="E261" s="30"/>
      <c r="F261" s="30"/>
      <c r="G261" s="30"/>
      <c r="H261" s="30"/>
      <c r="I261" s="30"/>
      <c r="J261" s="30"/>
      <c r="K261" s="30"/>
      <c r="L261" s="30"/>
    </row>
    <row r="262" spans="1:12" x14ac:dyDescent="0.2">
      <c r="A262" s="30"/>
      <c r="B262" s="30"/>
      <c r="C262" s="42"/>
      <c r="D262" s="42"/>
      <c r="E262" s="30"/>
      <c r="F262" s="30"/>
      <c r="G262" s="30"/>
      <c r="H262" s="30"/>
      <c r="I262" s="30"/>
      <c r="J262" s="30"/>
      <c r="K262" s="30"/>
      <c r="L262" s="30"/>
    </row>
    <row r="263" spans="1:12" x14ac:dyDescent="0.2">
      <c r="A263" s="30"/>
      <c r="B263" s="30"/>
      <c r="C263" s="42"/>
      <c r="D263" s="42"/>
      <c r="E263" s="30"/>
      <c r="F263" s="30"/>
      <c r="G263" s="30"/>
      <c r="H263" s="30"/>
      <c r="I263" s="30"/>
      <c r="J263" s="30"/>
      <c r="K263" s="30"/>
      <c r="L263" s="30"/>
    </row>
    <row r="264" spans="1:12" x14ac:dyDescent="0.2">
      <c r="A264" s="30"/>
      <c r="B264" s="30"/>
      <c r="C264" s="42"/>
      <c r="D264" s="42"/>
      <c r="E264" s="30"/>
      <c r="F264" s="30"/>
      <c r="G264" s="30"/>
      <c r="H264" s="30"/>
      <c r="I264" s="30"/>
      <c r="J264" s="30"/>
      <c r="K264" s="30"/>
      <c r="L264" s="30"/>
    </row>
    <row r="265" spans="1:12" x14ac:dyDescent="0.2">
      <c r="A265" s="30"/>
      <c r="B265" s="30"/>
      <c r="C265" s="42"/>
      <c r="D265" s="42"/>
      <c r="E265" s="30"/>
      <c r="F265" s="30"/>
      <c r="G265" s="30"/>
      <c r="H265" s="30"/>
      <c r="I265" s="30"/>
      <c r="J265" s="30"/>
      <c r="K265" s="30"/>
      <c r="L265" s="30"/>
    </row>
    <row r="266" spans="1:12" x14ac:dyDescent="0.2">
      <c r="A266" s="30"/>
      <c r="B266" s="30"/>
      <c r="C266" s="42"/>
      <c r="D266" s="42"/>
      <c r="E266" s="30"/>
      <c r="F266" s="30"/>
      <c r="G266" s="30"/>
      <c r="H266" s="30"/>
      <c r="I266" s="30"/>
      <c r="J266" s="30"/>
      <c r="K266" s="30"/>
      <c r="L266" s="30"/>
    </row>
    <row r="267" spans="1:12" x14ac:dyDescent="0.2">
      <c r="A267" s="30"/>
      <c r="B267" s="30"/>
      <c r="C267" s="42"/>
      <c r="D267" s="42"/>
      <c r="E267" s="30"/>
      <c r="F267" s="30"/>
      <c r="G267" s="30"/>
      <c r="H267" s="30"/>
      <c r="I267" s="30"/>
      <c r="J267" s="30"/>
      <c r="K267" s="30"/>
      <c r="L267" s="30"/>
    </row>
    <row r="268" spans="1:12" x14ac:dyDescent="0.2">
      <c r="A268" s="30"/>
      <c r="B268" s="30"/>
      <c r="C268" s="42"/>
      <c r="D268" s="42"/>
      <c r="E268" s="30"/>
      <c r="F268" s="30"/>
      <c r="G268" s="30"/>
      <c r="H268" s="30"/>
      <c r="I268" s="30"/>
      <c r="J268" s="30"/>
      <c r="K268" s="30"/>
      <c r="L268" s="30"/>
    </row>
    <row r="269" spans="1:12" x14ac:dyDescent="0.2">
      <c r="A269" s="30"/>
      <c r="B269" s="30"/>
      <c r="C269" s="42"/>
      <c r="D269" s="42"/>
      <c r="E269" s="30"/>
      <c r="F269" s="30"/>
      <c r="G269" s="30"/>
      <c r="H269" s="30"/>
      <c r="I269" s="30"/>
      <c r="J269" s="30"/>
      <c r="K269" s="30"/>
      <c r="L269" s="30"/>
    </row>
    <row r="270" spans="1:12" x14ac:dyDescent="0.2">
      <c r="A270" s="30"/>
      <c r="B270" s="30"/>
      <c r="C270" s="42"/>
      <c r="D270" s="42"/>
      <c r="E270" s="30"/>
      <c r="F270" s="30"/>
      <c r="G270" s="30"/>
      <c r="H270" s="30"/>
      <c r="I270" s="30"/>
      <c r="J270" s="30"/>
      <c r="K270" s="30"/>
      <c r="L270" s="30"/>
    </row>
    <row r="271" spans="1:12" x14ac:dyDescent="0.2">
      <c r="A271" s="30"/>
      <c r="B271" s="30"/>
      <c r="C271" s="42"/>
      <c r="D271" s="42"/>
      <c r="E271" s="30"/>
      <c r="F271" s="30"/>
      <c r="G271" s="30"/>
      <c r="H271" s="30"/>
      <c r="I271" s="30"/>
      <c r="J271" s="30"/>
      <c r="K271" s="30"/>
      <c r="L271" s="30"/>
    </row>
    <row r="272" spans="1:12" x14ac:dyDescent="0.2">
      <c r="A272" s="30"/>
      <c r="B272" s="30"/>
      <c r="C272" s="42"/>
      <c r="D272" s="42"/>
      <c r="E272" s="30"/>
      <c r="F272" s="30"/>
      <c r="G272" s="30"/>
      <c r="H272" s="30"/>
      <c r="I272" s="30"/>
      <c r="J272" s="30"/>
      <c r="K272" s="30"/>
      <c r="L272" s="30"/>
    </row>
    <row r="273" spans="1:12" x14ac:dyDescent="0.2">
      <c r="A273" s="30"/>
      <c r="B273" s="30"/>
      <c r="C273" s="42"/>
      <c r="D273" s="42"/>
      <c r="E273" s="30"/>
      <c r="F273" s="30"/>
      <c r="G273" s="30"/>
      <c r="H273" s="30"/>
      <c r="I273" s="30"/>
      <c r="J273" s="30"/>
      <c r="K273" s="30"/>
      <c r="L273" s="30"/>
    </row>
    <row r="274" spans="1:12" x14ac:dyDescent="0.2">
      <c r="A274" s="30"/>
      <c r="B274" s="30"/>
      <c r="C274" s="42"/>
      <c r="D274" s="42"/>
      <c r="E274" s="30"/>
      <c r="F274" s="30"/>
      <c r="G274" s="30"/>
      <c r="H274" s="30"/>
      <c r="I274" s="30"/>
      <c r="J274" s="30"/>
      <c r="K274" s="30"/>
      <c r="L274" s="30"/>
    </row>
    <row r="275" spans="1:12" x14ac:dyDescent="0.2">
      <c r="A275" s="30"/>
      <c r="B275" s="30"/>
      <c r="C275" s="42"/>
      <c r="D275" s="42"/>
      <c r="E275" s="30"/>
      <c r="F275" s="30"/>
      <c r="G275" s="30"/>
      <c r="H275" s="30"/>
      <c r="I275" s="30"/>
      <c r="J275" s="30"/>
      <c r="K275" s="30"/>
      <c r="L275" s="30"/>
    </row>
    <row r="276" spans="1:12" x14ac:dyDescent="0.2">
      <c r="A276" s="30"/>
      <c r="B276" s="30"/>
      <c r="C276" s="42"/>
      <c r="D276" s="42"/>
      <c r="E276" s="30"/>
      <c r="F276" s="30"/>
      <c r="G276" s="30"/>
      <c r="H276" s="30"/>
      <c r="I276" s="30"/>
      <c r="J276" s="30"/>
      <c r="K276" s="30"/>
      <c r="L276" s="30"/>
    </row>
    <row r="277" spans="1:12" x14ac:dyDescent="0.2">
      <c r="A277" s="30"/>
      <c r="B277" s="30"/>
      <c r="C277" s="42"/>
      <c r="D277" s="42"/>
      <c r="E277" s="30"/>
      <c r="F277" s="30"/>
      <c r="G277" s="30"/>
      <c r="H277" s="30"/>
      <c r="I277" s="30"/>
      <c r="J277" s="30"/>
      <c r="K277" s="30"/>
      <c r="L277" s="30"/>
    </row>
    <row r="278" spans="1:12" x14ac:dyDescent="0.2">
      <c r="A278" s="30"/>
      <c r="B278" s="30"/>
      <c r="C278" s="42"/>
      <c r="D278" s="42"/>
      <c r="E278" s="30"/>
      <c r="F278" s="30"/>
      <c r="G278" s="30"/>
      <c r="H278" s="30"/>
      <c r="I278" s="30"/>
      <c r="J278" s="30"/>
      <c r="K278" s="30"/>
      <c r="L278" s="30"/>
    </row>
    <row r="279" spans="1:12" x14ac:dyDescent="0.2">
      <c r="A279" s="30"/>
      <c r="B279" s="30"/>
      <c r="C279" s="42"/>
      <c r="D279" s="42"/>
      <c r="E279" s="30"/>
      <c r="F279" s="30"/>
      <c r="G279" s="30"/>
      <c r="H279" s="30"/>
      <c r="I279" s="30"/>
      <c r="J279" s="30"/>
      <c r="K279" s="30"/>
      <c r="L279" s="30"/>
    </row>
    <row r="280" spans="1:12" x14ac:dyDescent="0.2">
      <c r="A280" s="30"/>
      <c r="B280" s="30"/>
      <c r="C280" s="42"/>
      <c r="D280" s="42"/>
      <c r="E280" s="30"/>
      <c r="F280" s="30"/>
      <c r="G280" s="30"/>
      <c r="H280" s="30"/>
      <c r="I280" s="30"/>
      <c r="J280" s="30"/>
      <c r="K280" s="30"/>
      <c r="L280" s="30"/>
    </row>
    <row r="281" spans="1:12" x14ac:dyDescent="0.2">
      <c r="A281" s="30"/>
      <c r="B281" s="30"/>
      <c r="C281" s="42"/>
      <c r="D281" s="42"/>
      <c r="E281" s="30"/>
      <c r="F281" s="30"/>
      <c r="G281" s="30"/>
      <c r="H281" s="30"/>
      <c r="I281" s="30"/>
      <c r="J281" s="30"/>
      <c r="K281" s="30"/>
      <c r="L281" s="30"/>
    </row>
    <row r="282" spans="1:12" x14ac:dyDescent="0.2">
      <c r="A282" s="30"/>
      <c r="B282" s="30"/>
      <c r="C282" s="42"/>
      <c r="D282" s="42"/>
      <c r="E282" s="30"/>
      <c r="F282" s="30"/>
      <c r="G282" s="30"/>
      <c r="H282" s="30"/>
      <c r="I282" s="30"/>
      <c r="J282" s="30"/>
      <c r="K282" s="30"/>
      <c r="L282" s="30"/>
    </row>
    <row r="283" spans="1:12" x14ac:dyDescent="0.2">
      <c r="A283" s="30"/>
      <c r="B283" s="30"/>
      <c r="C283" s="42"/>
      <c r="D283" s="42"/>
      <c r="E283" s="30"/>
      <c r="F283" s="30"/>
      <c r="G283" s="30"/>
      <c r="H283" s="30"/>
      <c r="I283" s="30"/>
      <c r="J283" s="30"/>
      <c r="K283" s="30"/>
      <c r="L283" s="30"/>
    </row>
    <row r="284" spans="1:12" x14ac:dyDescent="0.2">
      <c r="A284" s="30"/>
      <c r="B284" s="30"/>
      <c r="C284" s="42"/>
      <c r="D284" s="42"/>
      <c r="E284" s="30"/>
      <c r="F284" s="30"/>
      <c r="G284" s="30"/>
      <c r="H284" s="30"/>
      <c r="I284" s="30"/>
      <c r="J284" s="30"/>
      <c r="K284" s="30"/>
      <c r="L284" s="30"/>
    </row>
    <row r="285" spans="1:12" x14ac:dyDescent="0.2">
      <c r="A285" s="30"/>
      <c r="B285" s="30"/>
      <c r="C285" s="42"/>
      <c r="D285" s="42"/>
      <c r="E285" s="30"/>
      <c r="F285" s="30"/>
      <c r="G285" s="30"/>
      <c r="H285" s="30"/>
      <c r="I285" s="30"/>
      <c r="J285" s="30"/>
      <c r="K285" s="30"/>
      <c r="L285" s="30"/>
    </row>
    <row r="286" spans="1:12" x14ac:dyDescent="0.2">
      <c r="A286" s="30"/>
      <c r="B286" s="30"/>
      <c r="C286" s="42"/>
      <c r="D286" s="42"/>
      <c r="E286" s="30"/>
      <c r="F286" s="30"/>
      <c r="G286" s="30"/>
      <c r="H286" s="30"/>
      <c r="I286" s="30"/>
      <c r="J286" s="30"/>
      <c r="K286" s="30"/>
      <c r="L286" s="30"/>
    </row>
    <row r="287" spans="1:12" x14ac:dyDescent="0.2">
      <c r="A287" s="30"/>
      <c r="B287" s="30"/>
      <c r="C287" s="42"/>
      <c r="D287" s="42"/>
      <c r="E287" s="30"/>
      <c r="F287" s="30"/>
      <c r="G287" s="30"/>
      <c r="H287" s="30"/>
      <c r="I287" s="30"/>
      <c r="J287" s="30"/>
      <c r="K287" s="30"/>
      <c r="L287" s="30"/>
    </row>
    <row r="288" spans="1:12" x14ac:dyDescent="0.2">
      <c r="A288" s="30"/>
      <c r="B288" s="30"/>
      <c r="C288" s="42"/>
      <c r="D288" s="42"/>
      <c r="E288" s="30"/>
      <c r="F288" s="30"/>
      <c r="G288" s="30"/>
      <c r="H288" s="30"/>
      <c r="I288" s="30"/>
      <c r="J288" s="30"/>
      <c r="K288" s="30"/>
      <c r="L288" s="30"/>
    </row>
    <row r="289" spans="1:12" x14ac:dyDescent="0.2">
      <c r="A289" s="30"/>
      <c r="B289" s="30"/>
      <c r="C289" s="42"/>
      <c r="D289" s="42"/>
      <c r="E289" s="30"/>
      <c r="F289" s="30"/>
      <c r="G289" s="30"/>
      <c r="H289" s="30"/>
      <c r="I289" s="30"/>
      <c r="J289" s="30"/>
      <c r="K289" s="30"/>
      <c r="L289" s="30"/>
    </row>
    <row r="290" spans="1:12" x14ac:dyDescent="0.2">
      <c r="A290" s="30"/>
      <c r="B290" s="30"/>
      <c r="C290" s="42"/>
      <c r="D290" s="42"/>
      <c r="E290" s="30"/>
      <c r="F290" s="30"/>
      <c r="G290" s="30"/>
      <c r="H290" s="30"/>
      <c r="I290" s="30"/>
      <c r="J290" s="30"/>
      <c r="K290" s="30"/>
      <c r="L290" s="30"/>
    </row>
    <row r="291" spans="1:12" x14ac:dyDescent="0.2">
      <c r="A291" s="30"/>
      <c r="B291" s="30"/>
      <c r="C291" s="42"/>
      <c r="D291" s="42"/>
      <c r="E291" s="30"/>
      <c r="F291" s="30"/>
      <c r="G291" s="30"/>
      <c r="H291" s="30"/>
      <c r="I291" s="30"/>
      <c r="J291" s="30"/>
      <c r="K291" s="30"/>
      <c r="L291" s="30"/>
    </row>
    <row r="292" spans="1:12" x14ac:dyDescent="0.2">
      <c r="A292" s="30"/>
      <c r="B292" s="30"/>
      <c r="C292" s="42"/>
      <c r="D292" s="42"/>
      <c r="E292" s="30"/>
      <c r="F292" s="30"/>
      <c r="G292" s="30"/>
      <c r="H292" s="30"/>
      <c r="I292" s="30"/>
      <c r="J292" s="30"/>
      <c r="K292" s="30"/>
      <c r="L292" s="30"/>
    </row>
    <row r="293" spans="1:12" x14ac:dyDescent="0.2">
      <c r="A293" s="30"/>
      <c r="B293" s="30"/>
      <c r="C293" s="42"/>
      <c r="D293" s="42"/>
      <c r="E293" s="30"/>
      <c r="F293" s="30"/>
      <c r="G293" s="30"/>
      <c r="H293" s="30"/>
      <c r="I293" s="30"/>
      <c r="J293" s="30"/>
      <c r="K293" s="30"/>
      <c r="L293" s="30"/>
    </row>
    <row r="294" spans="1:12" x14ac:dyDescent="0.2">
      <c r="A294" s="30"/>
      <c r="B294" s="30"/>
      <c r="C294" s="42"/>
      <c r="D294" s="42"/>
      <c r="E294" s="30"/>
      <c r="F294" s="30"/>
      <c r="G294" s="30"/>
      <c r="H294" s="30"/>
      <c r="I294" s="30"/>
      <c r="J294" s="30"/>
      <c r="K294" s="30"/>
      <c r="L294" s="30"/>
    </row>
    <row r="295" spans="1:12" x14ac:dyDescent="0.2">
      <c r="A295" s="30"/>
      <c r="B295" s="30"/>
      <c r="C295" s="42"/>
      <c r="D295" s="42"/>
      <c r="E295" s="30"/>
      <c r="F295" s="30"/>
      <c r="G295" s="30"/>
      <c r="H295" s="30"/>
      <c r="I295" s="30"/>
      <c r="J295" s="30"/>
      <c r="K295" s="30"/>
      <c r="L295" s="30"/>
    </row>
    <row r="296" spans="1:12" x14ac:dyDescent="0.2">
      <c r="A296" s="30"/>
      <c r="B296" s="30"/>
      <c r="C296" s="42"/>
      <c r="D296" s="42"/>
      <c r="E296" s="30"/>
      <c r="F296" s="30"/>
      <c r="G296" s="30"/>
      <c r="H296" s="30"/>
      <c r="I296" s="30"/>
      <c r="J296" s="30"/>
      <c r="K296" s="30"/>
      <c r="L296" s="30"/>
    </row>
    <row r="297" spans="1:12" x14ac:dyDescent="0.2">
      <c r="A297" s="30"/>
      <c r="B297" s="30"/>
      <c r="C297" s="42"/>
      <c r="D297" s="42"/>
      <c r="E297" s="30"/>
      <c r="F297" s="30"/>
      <c r="G297" s="30"/>
      <c r="H297" s="30"/>
      <c r="I297" s="30"/>
      <c r="J297" s="30"/>
      <c r="K297" s="30"/>
      <c r="L297" s="30"/>
    </row>
    <row r="298" spans="1:12" x14ac:dyDescent="0.2">
      <c r="A298" s="30"/>
      <c r="B298" s="30"/>
      <c r="C298" s="42"/>
      <c r="D298" s="42"/>
      <c r="E298" s="30"/>
      <c r="F298" s="30"/>
      <c r="G298" s="30"/>
      <c r="H298" s="30"/>
      <c r="I298" s="30"/>
      <c r="J298" s="30"/>
      <c r="K298" s="30"/>
      <c r="L298" s="30"/>
    </row>
    <row r="299" spans="1:12" x14ac:dyDescent="0.2">
      <c r="A299" s="30"/>
      <c r="B299" s="30"/>
      <c r="C299" s="42"/>
      <c r="D299" s="42"/>
      <c r="E299" s="30"/>
      <c r="F299" s="30"/>
      <c r="G299" s="30"/>
      <c r="H299" s="30"/>
      <c r="I299" s="30"/>
      <c r="J299" s="30"/>
      <c r="K299" s="30"/>
      <c r="L299" s="30"/>
    </row>
    <row r="300" spans="1:12" x14ac:dyDescent="0.2">
      <c r="A300" s="30"/>
      <c r="B300" s="30"/>
      <c r="C300" s="42"/>
      <c r="D300" s="42"/>
      <c r="E300" s="30"/>
      <c r="F300" s="30"/>
      <c r="G300" s="30"/>
      <c r="H300" s="30"/>
      <c r="I300" s="30"/>
      <c r="J300" s="30"/>
      <c r="K300" s="30"/>
      <c r="L300" s="30"/>
    </row>
    <row r="301" spans="1:12" x14ac:dyDescent="0.2">
      <c r="A301" s="30"/>
      <c r="B301" s="30"/>
      <c r="C301" s="42"/>
      <c r="D301" s="42"/>
      <c r="E301" s="30"/>
      <c r="F301" s="30"/>
      <c r="G301" s="30"/>
      <c r="H301" s="30"/>
      <c r="I301" s="30"/>
      <c r="J301" s="30"/>
      <c r="K301" s="30"/>
      <c r="L301" s="30"/>
    </row>
  </sheetData>
  <sheetProtection algorithmName="SHA-512" hashValue="rXY4a02Se0+1kykxBNNbM3pre/xWmcXDWJiYwnJmyIX4ksxvi+sdTM4u7JDC3wEa+lSeRYjgJ2nhuvO1nHpEhg==" saltValue="idSJcGSEGC2cDf0zMfRR2A==" spinCount="100000" sheet="1" selectLockedCells="1"/>
  <mergeCells count="16">
    <mergeCell ref="A2:I2"/>
    <mergeCell ref="C77:F77"/>
    <mergeCell ref="G10:H11"/>
    <mergeCell ref="H16:H17"/>
    <mergeCell ref="C78:F78"/>
    <mergeCell ref="H68:J68"/>
    <mergeCell ref="H18:H19"/>
    <mergeCell ref="H21:H22"/>
    <mergeCell ref="H27:H28"/>
    <mergeCell ref="H67:J67"/>
    <mergeCell ref="I69:J69"/>
    <mergeCell ref="C79:F79"/>
    <mergeCell ref="G75:G76"/>
    <mergeCell ref="H75:H76"/>
    <mergeCell ref="H70:J70"/>
    <mergeCell ref="N38:P38"/>
  </mergeCells>
  <phoneticPr fontId="2" type="noConversion"/>
  <conditionalFormatting sqref="H18:H19 H21:H22">
    <cfRule type="cellIs" dxfId="3" priority="6" stopIfTrue="1" operator="equal">
      <formula>"OUI"</formula>
    </cfRule>
    <cfRule type="cellIs" dxfId="2" priority="7" stopIfTrue="1" operator="equal">
      <formula>"NON"</formula>
    </cfRule>
  </conditionalFormatting>
  <conditionalFormatting sqref="H16:H17">
    <cfRule type="cellIs" dxfId="1" priority="1" stopIfTrue="1" operator="equal">
      <formula>"OUI"</formula>
    </cfRule>
    <cfRule type="cellIs" dxfId="0" priority="2" stopIfTrue="1" operator="equal">
      <formula>"NON"</formula>
    </cfRule>
  </conditionalFormatting>
  <dataValidations count="1">
    <dataValidation type="list" allowBlank="1" showInputMessage="1" showErrorMessage="1" sqref="D9">
      <formula1>$K$40:$K$61</formula1>
    </dataValidation>
  </dataValidations>
  <pageMargins left="0.23622047244094491" right="0.39370078740157483" top="0.98425196850393704" bottom="0.98425196850393704" header="0.51181102362204722" footer="0.51181102362204722"/>
  <pageSetup paperSize="9" scale="69" orientation="landscape" r:id="rId1"/>
  <headerFooter alignWithMargins="0">
    <oddHeader>&amp;CSimulation non contractuelle basée sur les éléments renseignés et éligibilité estimée sur les situations les plus courantes. Elle ne peut en aucun cas engager la Métropole Europèenne de Lille sur les aides qu'elle est susceptible d'accorder.</oddHeader>
  </headerFooter>
  <drawing r:id="rId2"/>
  <webPublishItems count="1">
    <webPublishItem id="13409" divId="CALCULETTE GENERALE RESSOURCES RAV TX EFFORT essaiAT_13409" sourceType="sheet" destinationFile="H:\POLE DEVELOPPEMENT\MISSION LOGEMENT\PDALPD - FSL\FSL\Mise en oeuvre FSL\outils spécifiques mis en oeuvre\Page calculette.htm" title="Eligibilité FSL"/>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3">
    <pageSetUpPr fitToPage="1"/>
  </sheetPr>
  <dimension ref="A2:H41"/>
  <sheetViews>
    <sheetView zoomScale="85" zoomScaleNormal="85" workbookViewId="0">
      <selection activeCell="J8" sqref="J8"/>
    </sheetView>
  </sheetViews>
  <sheetFormatPr baseColWidth="10" defaultColWidth="9.140625" defaultRowHeight="12.75" x14ac:dyDescent="0.2"/>
  <cols>
    <col min="1" max="1" width="16.42578125" customWidth="1"/>
    <col min="2" max="2" width="17.5703125" customWidth="1"/>
    <col min="3" max="3" width="23.7109375" customWidth="1"/>
    <col min="4" max="4" width="11.7109375" hidden="1" customWidth="1"/>
    <col min="5" max="5" width="12.140625" hidden="1" customWidth="1"/>
    <col min="6" max="6" width="12.5703125" hidden="1" customWidth="1"/>
    <col min="7" max="7" width="21" customWidth="1"/>
    <col min="8" max="8" width="23.7109375" customWidth="1"/>
    <col min="9" max="257" width="11.42578125" customWidth="1"/>
  </cols>
  <sheetData>
    <row r="2" spans="1:8" ht="18" x14ac:dyDescent="0.25">
      <c r="A2" s="28" t="s">
        <v>61</v>
      </c>
      <c r="B2" s="92"/>
      <c r="C2" s="92"/>
      <c r="D2" s="92"/>
      <c r="E2" s="92"/>
      <c r="F2" s="92"/>
      <c r="G2" s="92"/>
      <c r="H2" s="92"/>
    </row>
    <row r="3" spans="1:8" ht="18" x14ac:dyDescent="0.25">
      <c r="A3" s="92"/>
      <c r="B3" s="92"/>
      <c r="C3" s="92"/>
      <c r="D3" s="92"/>
      <c r="E3" s="92"/>
      <c r="F3" s="92"/>
      <c r="G3" s="92"/>
      <c r="H3" s="92"/>
    </row>
    <row r="4" spans="1:8" ht="18.75" thickBot="1" x14ac:dyDescent="0.3">
      <c r="A4" s="92"/>
      <c r="B4" s="92"/>
      <c r="C4" s="92"/>
      <c r="D4" s="92"/>
      <c r="E4" s="92"/>
      <c r="F4" s="92"/>
      <c r="G4" s="92"/>
      <c r="H4" s="92"/>
    </row>
    <row r="5" spans="1:8" ht="36.75" thickBot="1" x14ac:dyDescent="0.25">
      <c r="A5" s="151" t="s">
        <v>62</v>
      </c>
      <c r="B5" s="152"/>
      <c r="C5" s="93" t="s">
        <v>95</v>
      </c>
      <c r="D5" s="94" t="s">
        <v>63</v>
      </c>
      <c r="E5" s="95" t="s">
        <v>64</v>
      </c>
      <c r="F5" s="95" t="s">
        <v>65</v>
      </c>
      <c r="G5" s="95" t="s">
        <v>84</v>
      </c>
      <c r="H5" s="96" t="s">
        <v>85</v>
      </c>
    </row>
    <row r="6" spans="1:8" ht="18.75" thickBot="1" x14ac:dyDescent="0.3">
      <c r="A6" s="153" t="s">
        <v>66</v>
      </c>
      <c r="B6" s="97" t="s">
        <v>6</v>
      </c>
      <c r="C6" s="98">
        <v>646.52</v>
      </c>
      <c r="D6" s="99">
        <f t="shared" ref="D6:D28" si="0">C6*1.1</f>
        <v>711.17200000000003</v>
      </c>
      <c r="E6" s="100">
        <f t="shared" ref="E6:E28" si="1">C6*1.3</f>
        <v>840.476</v>
      </c>
      <c r="F6" s="100">
        <f t="shared" ref="F6:F28" si="2">C6*1.5</f>
        <v>969.78</v>
      </c>
      <c r="G6" s="100">
        <f>C6*1.5</f>
        <v>969.78</v>
      </c>
      <c r="H6" s="99">
        <f t="shared" ref="H6:H28" si="3">C6*2</f>
        <v>1293.04</v>
      </c>
    </row>
    <row r="7" spans="1:8" ht="18.75" thickBot="1" x14ac:dyDescent="0.3">
      <c r="A7" s="154"/>
      <c r="B7" s="101" t="s">
        <v>32</v>
      </c>
      <c r="C7" s="102">
        <f>C6*1.5</f>
        <v>969.78</v>
      </c>
      <c r="D7" s="102">
        <f t="shared" si="0"/>
        <v>1066.758</v>
      </c>
      <c r="E7" s="103">
        <f t="shared" si="1"/>
        <v>1260.7139999999999</v>
      </c>
      <c r="F7" s="103">
        <f t="shared" si="2"/>
        <v>1454.67</v>
      </c>
      <c r="G7" s="100">
        <f t="shared" ref="G7:G28" si="4">C7*1.5</f>
        <v>1454.67</v>
      </c>
      <c r="H7" s="102">
        <f t="shared" si="3"/>
        <v>1939.56</v>
      </c>
    </row>
    <row r="8" spans="1:8" ht="18.75" thickBot="1" x14ac:dyDescent="0.3">
      <c r="A8" s="154"/>
      <c r="B8" s="101" t="s">
        <v>34</v>
      </c>
      <c r="C8" s="102">
        <f>C7+ROUND((0.3*C6),2)</f>
        <v>1163.74</v>
      </c>
      <c r="D8" s="102">
        <f t="shared" si="0"/>
        <v>1280.114</v>
      </c>
      <c r="E8" s="103">
        <f t="shared" si="1"/>
        <v>1512.8620000000001</v>
      </c>
      <c r="F8" s="103">
        <f t="shared" si="2"/>
        <v>1745.6100000000001</v>
      </c>
      <c r="G8" s="100">
        <f t="shared" si="4"/>
        <v>1745.6100000000001</v>
      </c>
      <c r="H8" s="102">
        <f t="shared" si="3"/>
        <v>2327.48</v>
      </c>
    </row>
    <row r="9" spans="1:8" ht="18.75" thickBot="1" x14ac:dyDescent="0.3">
      <c r="A9" s="154"/>
      <c r="B9" s="101" t="s">
        <v>36</v>
      </c>
      <c r="C9" s="102">
        <f>C8+$C$28</f>
        <v>1422.35</v>
      </c>
      <c r="D9" s="102">
        <f t="shared" si="0"/>
        <v>1564.585</v>
      </c>
      <c r="E9" s="103">
        <f t="shared" si="1"/>
        <v>1849.0549999999998</v>
      </c>
      <c r="F9" s="103">
        <f t="shared" si="2"/>
        <v>2133.5249999999996</v>
      </c>
      <c r="G9" s="100">
        <f t="shared" si="4"/>
        <v>2133.5249999999996</v>
      </c>
      <c r="H9" s="102">
        <f t="shared" si="3"/>
        <v>2844.7</v>
      </c>
    </row>
    <row r="10" spans="1:8" ht="18.75" thickBot="1" x14ac:dyDescent="0.3">
      <c r="A10" s="154"/>
      <c r="B10" s="101" t="s">
        <v>38</v>
      </c>
      <c r="C10" s="102">
        <f t="shared" ref="C10:C16" si="5">C9+$C$28</f>
        <v>1680.96</v>
      </c>
      <c r="D10" s="102">
        <f t="shared" si="0"/>
        <v>1849.0560000000003</v>
      </c>
      <c r="E10" s="103">
        <f t="shared" si="1"/>
        <v>2185.248</v>
      </c>
      <c r="F10" s="103">
        <f t="shared" si="2"/>
        <v>2521.44</v>
      </c>
      <c r="G10" s="100">
        <f t="shared" si="4"/>
        <v>2521.44</v>
      </c>
      <c r="H10" s="102">
        <f t="shared" si="3"/>
        <v>3361.92</v>
      </c>
    </row>
    <row r="11" spans="1:8" ht="18.75" thickBot="1" x14ac:dyDescent="0.3">
      <c r="A11" s="154"/>
      <c r="B11" s="101" t="s">
        <v>40</v>
      </c>
      <c r="C11" s="102">
        <f t="shared" si="5"/>
        <v>1939.5700000000002</v>
      </c>
      <c r="D11" s="102">
        <f t="shared" si="0"/>
        <v>2133.5270000000005</v>
      </c>
      <c r="E11" s="103">
        <f t="shared" si="1"/>
        <v>2521.4410000000003</v>
      </c>
      <c r="F11" s="103">
        <f t="shared" si="2"/>
        <v>2909.3550000000005</v>
      </c>
      <c r="G11" s="100">
        <f t="shared" si="4"/>
        <v>2909.3550000000005</v>
      </c>
      <c r="H11" s="102">
        <f t="shared" si="3"/>
        <v>3879.1400000000003</v>
      </c>
    </row>
    <row r="12" spans="1:8" ht="18.75" thickBot="1" x14ac:dyDescent="0.3">
      <c r="A12" s="154"/>
      <c r="B12" s="101" t="s">
        <v>42</v>
      </c>
      <c r="C12" s="102">
        <f t="shared" si="5"/>
        <v>2198.1800000000003</v>
      </c>
      <c r="D12" s="102">
        <f t="shared" si="0"/>
        <v>2417.9980000000005</v>
      </c>
      <c r="E12" s="103">
        <f t="shared" si="1"/>
        <v>2857.6340000000005</v>
      </c>
      <c r="F12" s="103">
        <f t="shared" si="2"/>
        <v>3297.2700000000004</v>
      </c>
      <c r="G12" s="100">
        <f t="shared" si="4"/>
        <v>3297.2700000000004</v>
      </c>
      <c r="H12" s="102">
        <f t="shared" si="3"/>
        <v>4396.3600000000006</v>
      </c>
    </row>
    <row r="13" spans="1:8" ht="18.75" thickBot="1" x14ac:dyDescent="0.3">
      <c r="A13" s="154"/>
      <c r="B13" s="101" t="s">
        <v>44</v>
      </c>
      <c r="C13" s="102">
        <f t="shared" si="5"/>
        <v>2456.7900000000004</v>
      </c>
      <c r="D13" s="102">
        <f t="shared" si="0"/>
        <v>2702.4690000000005</v>
      </c>
      <c r="E13" s="103">
        <f t="shared" si="1"/>
        <v>3193.8270000000007</v>
      </c>
      <c r="F13" s="103">
        <f t="shared" si="2"/>
        <v>3685.1850000000004</v>
      </c>
      <c r="G13" s="100">
        <f t="shared" si="4"/>
        <v>3685.1850000000004</v>
      </c>
      <c r="H13" s="102">
        <f t="shared" si="3"/>
        <v>4913.5800000000008</v>
      </c>
    </row>
    <row r="14" spans="1:8" ht="18.75" thickBot="1" x14ac:dyDescent="0.3">
      <c r="A14" s="154"/>
      <c r="B14" s="101" t="s">
        <v>46</v>
      </c>
      <c r="C14" s="102">
        <f t="shared" si="5"/>
        <v>2715.4000000000005</v>
      </c>
      <c r="D14" s="102">
        <f t="shared" si="0"/>
        <v>2986.940000000001</v>
      </c>
      <c r="E14" s="103">
        <f t="shared" si="1"/>
        <v>3530.0200000000009</v>
      </c>
      <c r="F14" s="103">
        <f t="shared" si="2"/>
        <v>4073.1000000000008</v>
      </c>
      <c r="G14" s="100">
        <f t="shared" si="4"/>
        <v>4073.1000000000008</v>
      </c>
      <c r="H14" s="102">
        <f t="shared" si="3"/>
        <v>5430.8000000000011</v>
      </c>
    </row>
    <row r="15" spans="1:8" ht="18.75" thickBot="1" x14ac:dyDescent="0.3">
      <c r="A15" s="154"/>
      <c r="B15" s="101" t="s">
        <v>49</v>
      </c>
      <c r="C15" s="102">
        <f t="shared" si="5"/>
        <v>2974.0100000000007</v>
      </c>
      <c r="D15" s="102">
        <f t="shared" si="0"/>
        <v>3271.411000000001</v>
      </c>
      <c r="E15" s="103">
        <f t="shared" si="1"/>
        <v>3866.2130000000011</v>
      </c>
      <c r="F15" s="103">
        <f t="shared" si="2"/>
        <v>4461.0150000000012</v>
      </c>
      <c r="G15" s="100">
        <f t="shared" si="4"/>
        <v>4461.0150000000012</v>
      </c>
      <c r="H15" s="102">
        <f t="shared" si="3"/>
        <v>5948.0200000000013</v>
      </c>
    </row>
    <row r="16" spans="1:8" ht="18.75" thickBot="1" x14ac:dyDescent="0.3">
      <c r="A16" s="154"/>
      <c r="B16" s="101" t="s">
        <v>51</v>
      </c>
      <c r="C16" s="102">
        <f t="shared" si="5"/>
        <v>3232.6200000000008</v>
      </c>
      <c r="D16" s="102">
        <f t="shared" si="0"/>
        <v>3555.882000000001</v>
      </c>
      <c r="E16" s="103">
        <f t="shared" si="1"/>
        <v>4202.4060000000009</v>
      </c>
      <c r="F16" s="103">
        <f t="shared" si="2"/>
        <v>4848.9300000000012</v>
      </c>
      <c r="G16" s="100">
        <f t="shared" si="4"/>
        <v>4848.9300000000012</v>
      </c>
      <c r="H16" s="102">
        <f t="shared" si="3"/>
        <v>6465.2400000000016</v>
      </c>
    </row>
    <row r="17" spans="1:8" ht="18.75" thickBot="1" x14ac:dyDescent="0.3">
      <c r="A17" s="154"/>
      <c r="B17" s="101" t="s">
        <v>28</v>
      </c>
      <c r="C17" s="102">
        <f>C6*1.5</f>
        <v>969.78</v>
      </c>
      <c r="D17" s="102">
        <f t="shared" si="0"/>
        <v>1066.758</v>
      </c>
      <c r="E17" s="103">
        <f t="shared" si="1"/>
        <v>1260.7139999999999</v>
      </c>
      <c r="F17" s="103">
        <f t="shared" si="2"/>
        <v>1454.67</v>
      </c>
      <c r="G17" s="100">
        <f t="shared" si="4"/>
        <v>1454.67</v>
      </c>
      <c r="H17" s="102">
        <f t="shared" si="3"/>
        <v>1939.56</v>
      </c>
    </row>
    <row r="18" spans="1:8" ht="18.75" thickBot="1" x14ac:dyDescent="0.3">
      <c r="A18" s="154"/>
      <c r="B18" s="101" t="s">
        <v>30</v>
      </c>
      <c r="C18" s="102">
        <f>C17+ROUND((0.3*C6),2)</f>
        <v>1163.74</v>
      </c>
      <c r="D18" s="102">
        <f t="shared" si="0"/>
        <v>1280.114</v>
      </c>
      <c r="E18" s="103">
        <f t="shared" si="1"/>
        <v>1512.8620000000001</v>
      </c>
      <c r="F18" s="103">
        <f t="shared" si="2"/>
        <v>1745.6100000000001</v>
      </c>
      <c r="G18" s="100">
        <f t="shared" si="4"/>
        <v>1745.6100000000001</v>
      </c>
      <c r="H18" s="102">
        <f t="shared" si="3"/>
        <v>2327.48</v>
      </c>
    </row>
    <row r="19" spans="1:8" ht="18.75" thickBot="1" x14ac:dyDescent="0.3">
      <c r="A19" s="154"/>
      <c r="B19" s="101" t="s">
        <v>33</v>
      </c>
      <c r="C19" s="102">
        <f>C18+ROUND((0.3*C6),2)</f>
        <v>1357.7</v>
      </c>
      <c r="D19" s="102">
        <f t="shared" si="0"/>
        <v>1493.4700000000003</v>
      </c>
      <c r="E19" s="103">
        <f t="shared" si="1"/>
        <v>1765.0100000000002</v>
      </c>
      <c r="F19" s="103">
        <f t="shared" si="2"/>
        <v>2036.5500000000002</v>
      </c>
      <c r="G19" s="100">
        <f t="shared" si="4"/>
        <v>2036.5500000000002</v>
      </c>
      <c r="H19" s="102">
        <f t="shared" si="3"/>
        <v>2715.4</v>
      </c>
    </row>
    <row r="20" spans="1:8" ht="18.75" thickBot="1" x14ac:dyDescent="0.3">
      <c r="A20" s="154"/>
      <c r="B20" s="101" t="s">
        <v>35</v>
      </c>
      <c r="C20" s="102">
        <f>C19+C28</f>
        <v>1616.31</v>
      </c>
      <c r="D20" s="102">
        <f t="shared" si="0"/>
        <v>1777.941</v>
      </c>
      <c r="E20" s="103">
        <f t="shared" si="1"/>
        <v>2101.203</v>
      </c>
      <c r="F20" s="103">
        <f t="shared" si="2"/>
        <v>2424.4650000000001</v>
      </c>
      <c r="G20" s="100">
        <f t="shared" si="4"/>
        <v>2424.4650000000001</v>
      </c>
      <c r="H20" s="102">
        <f t="shared" si="3"/>
        <v>3232.62</v>
      </c>
    </row>
    <row r="21" spans="1:8" ht="18.75" thickBot="1" x14ac:dyDescent="0.3">
      <c r="A21" s="154"/>
      <c r="B21" s="101" t="s">
        <v>37</v>
      </c>
      <c r="C21" s="102">
        <f>C20+C28</f>
        <v>1874.92</v>
      </c>
      <c r="D21" s="102">
        <f t="shared" si="0"/>
        <v>2062.4120000000003</v>
      </c>
      <c r="E21" s="103">
        <f t="shared" si="1"/>
        <v>2437.3960000000002</v>
      </c>
      <c r="F21" s="103">
        <f t="shared" si="2"/>
        <v>2812.38</v>
      </c>
      <c r="G21" s="100">
        <f t="shared" si="4"/>
        <v>2812.38</v>
      </c>
      <c r="H21" s="102">
        <f t="shared" si="3"/>
        <v>3749.84</v>
      </c>
    </row>
    <row r="22" spans="1:8" ht="18.75" thickBot="1" x14ac:dyDescent="0.3">
      <c r="A22" s="154"/>
      <c r="B22" s="101" t="s">
        <v>39</v>
      </c>
      <c r="C22" s="102">
        <f>C21+C28</f>
        <v>2133.5300000000002</v>
      </c>
      <c r="D22" s="102">
        <f t="shared" si="0"/>
        <v>2346.8830000000003</v>
      </c>
      <c r="E22" s="103">
        <f t="shared" si="1"/>
        <v>2773.5890000000004</v>
      </c>
      <c r="F22" s="103">
        <f t="shared" si="2"/>
        <v>3200.2950000000001</v>
      </c>
      <c r="G22" s="100">
        <f t="shared" si="4"/>
        <v>3200.2950000000001</v>
      </c>
      <c r="H22" s="102">
        <f t="shared" si="3"/>
        <v>4267.0600000000004</v>
      </c>
    </row>
    <row r="23" spans="1:8" ht="18.75" thickBot="1" x14ac:dyDescent="0.3">
      <c r="A23" s="154"/>
      <c r="B23" s="101" t="s">
        <v>41</v>
      </c>
      <c r="C23" s="102">
        <f>C22+C28</f>
        <v>2392.1400000000003</v>
      </c>
      <c r="D23" s="102">
        <f t="shared" si="0"/>
        <v>2631.3540000000007</v>
      </c>
      <c r="E23" s="103">
        <f t="shared" si="1"/>
        <v>3109.7820000000006</v>
      </c>
      <c r="F23" s="103">
        <f t="shared" si="2"/>
        <v>3588.2100000000005</v>
      </c>
      <c r="G23" s="100">
        <f t="shared" si="4"/>
        <v>3588.2100000000005</v>
      </c>
      <c r="H23" s="102">
        <f t="shared" si="3"/>
        <v>4784.2800000000007</v>
      </c>
    </row>
    <row r="24" spans="1:8" ht="18.75" thickBot="1" x14ac:dyDescent="0.3">
      <c r="A24" s="154"/>
      <c r="B24" s="101" t="s">
        <v>43</v>
      </c>
      <c r="C24" s="102">
        <f>C23+C28</f>
        <v>2650.7500000000005</v>
      </c>
      <c r="D24" s="102">
        <f t="shared" si="0"/>
        <v>2915.8250000000007</v>
      </c>
      <c r="E24" s="103">
        <f t="shared" si="1"/>
        <v>3445.9750000000008</v>
      </c>
      <c r="F24" s="103">
        <f t="shared" si="2"/>
        <v>3976.1250000000009</v>
      </c>
      <c r="G24" s="100">
        <f t="shared" si="4"/>
        <v>3976.1250000000009</v>
      </c>
      <c r="H24" s="102">
        <f t="shared" si="3"/>
        <v>5301.5000000000009</v>
      </c>
    </row>
    <row r="25" spans="1:8" ht="18.75" thickBot="1" x14ac:dyDescent="0.3">
      <c r="A25" s="154"/>
      <c r="B25" s="101" t="s">
        <v>45</v>
      </c>
      <c r="C25" s="102">
        <f>C24+C28</f>
        <v>2909.3600000000006</v>
      </c>
      <c r="D25" s="102">
        <f t="shared" si="0"/>
        <v>3200.2960000000007</v>
      </c>
      <c r="E25" s="103">
        <f t="shared" si="1"/>
        <v>3782.168000000001</v>
      </c>
      <c r="F25" s="103">
        <f t="shared" si="2"/>
        <v>4364.0400000000009</v>
      </c>
      <c r="G25" s="100">
        <f t="shared" si="4"/>
        <v>4364.0400000000009</v>
      </c>
      <c r="H25" s="102">
        <f t="shared" si="3"/>
        <v>5818.7200000000012</v>
      </c>
    </row>
    <row r="26" spans="1:8" ht="18.75" thickBot="1" x14ac:dyDescent="0.3">
      <c r="A26" s="154"/>
      <c r="B26" s="101" t="s">
        <v>48</v>
      </c>
      <c r="C26" s="102">
        <f>C25+C28</f>
        <v>3167.9700000000007</v>
      </c>
      <c r="D26" s="102">
        <f t="shared" si="0"/>
        <v>3484.7670000000012</v>
      </c>
      <c r="E26" s="103">
        <f t="shared" si="1"/>
        <v>4118.3610000000008</v>
      </c>
      <c r="F26" s="103">
        <f t="shared" si="2"/>
        <v>4751.9550000000008</v>
      </c>
      <c r="G26" s="100">
        <f t="shared" si="4"/>
        <v>4751.9550000000008</v>
      </c>
      <c r="H26" s="102">
        <f t="shared" si="3"/>
        <v>6335.9400000000014</v>
      </c>
    </row>
    <row r="27" spans="1:8" ht="18.75" thickBot="1" x14ac:dyDescent="0.3">
      <c r="A27" s="154"/>
      <c r="B27" s="101" t="s">
        <v>31</v>
      </c>
      <c r="C27" s="102">
        <f>C26+C28</f>
        <v>3426.5800000000008</v>
      </c>
      <c r="D27" s="102">
        <f t="shared" si="0"/>
        <v>3769.2380000000012</v>
      </c>
      <c r="E27" s="103">
        <f t="shared" si="1"/>
        <v>4454.554000000001</v>
      </c>
      <c r="F27" s="103">
        <f t="shared" si="2"/>
        <v>5139.8700000000008</v>
      </c>
      <c r="G27" s="100">
        <f t="shared" si="4"/>
        <v>5139.8700000000008</v>
      </c>
      <c r="H27" s="102">
        <f t="shared" si="3"/>
        <v>6853.1600000000017</v>
      </c>
    </row>
    <row r="28" spans="1:8" ht="72.75" thickBot="1" x14ac:dyDescent="0.3">
      <c r="A28" s="155"/>
      <c r="B28" s="104" t="s">
        <v>67</v>
      </c>
      <c r="C28" s="105">
        <f>ROUND(C6*0.4,2)</f>
        <v>258.61</v>
      </c>
      <c r="D28" s="105">
        <f t="shared" si="0"/>
        <v>284.47100000000006</v>
      </c>
      <c r="E28" s="106">
        <f t="shared" si="1"/>
        <v>336.19300000000004</v>
      </c>
      <c r="F28" s="106">
        <f t="shared" si="2"/>
        <v>387.91500000000002</v>
      </c>
      <c r="G28" s="124">
        <f t="shared" si="4"/>
        <v>387.91500000000002</v>
      </c>
      <c r="H28" s="105">
        <f t="shared" si="3"/>
        <v>517.22</v>
      </c>
    </row>
    <row r="31" spans="1:8" hidden="1" x14ac:dyDescent="0.2"/>
    <row r="32" spans="1:8" ht="30" hidden="1" x14ac:dyDescent="0.2">
      <c r="A32" s="149" t="s">
        <v>62</v>
      </c>
      <c r="B32" s="150"/>
      <c r="C32" s="43" t="s">
        <v>68</v>
      </c>
      <c r="D32" s="108" t="s">
        <v>69</v>
      </c>
      <c r="E32" s="108" t="s">
        <v>70</v>
      </c>
      <c r="F32" s="108" t="s">
        <v>71</v>
      </c>
      <c r="G32" s="120"/>
    </row>
    <row r="33" spans="1:7" ht="30" hidden="1" x14ac:dyDescent="0.2">
      <c r="A33" s="44" t="s">
        <v>72</v>
      </c>
      <c r="B33" s="48"/>
      <c r="C33" s="156" t="s">
        <v>55</v>
      </c>
      <c r="D33" s="157"/>
      <c r="E33" s="157"/>
      <c r="F33" s="158"/>
      <c r="G33" s="121"/>
    </row>
    <row r="34" spans="1:7" ht="42.75" hidden="1" x14ac:dyDescent="0.2">
      <c r="A34" s="87" t="s">
        <v>73</v>
      </c>
      <c r="B34" s="88" t="s">
        <v>74</v>
      </c>
      <c r="C34" s="45" t="s">
        <v>55</v>
      </c>
      <c r="D34" s="45" t="s">
        <v>75</v>
      </c>
      <c r="E34" s="45" t="s">
        <v>76</v>
      </c>
      <c r="F34" s="46" t="s">
        <v>77</v>
      </c>
      <c r="G34" s="122"/>
    </row>
    <row r="35" spans="1:7" ht="55.15" hidden="1" customHeight="1" x14ac:dyDescent="0.2">
      <c r="A35" s="87" t="s">
        <v>78</v>
      </c>
      <c r="B35" s="88" t="s">
        <v>79</v>
      </c>
      <c r="C35" s="45" t="s">
        <v>55</v>
      </c>
      <c r="D35" s="45" t="s">
        <v>80</v>
      </c>
      <c r="E35" s="45" t="s">
        <v>81</v>
      </c>
      <c r="F35" s="46" t="s">
        <v>82</v>
      </c>
      <c r="G35" s="122"/>
    </row>
    <row r="36" spans="1:7" ht="15" hidden="1" x14ac:dyDescent="0.2">
      <c r="A36" s="149" t="s">
        <v>83</v>
      </c>
      <c r="B36" s="150"/>
      <c r="C36" s="47">
        <v>0</v>
      </c>
      <c r="D36" s="47">
        <v>24</v>
      </c>
      <c r="E36" s="47">
        <v>32</v>
      </c>
      <c r="F36" s="47">
        <v>47</v>
      </c>
      <c r="G36" s="123"/>
    </row>
    <row r="37" spans="1:7" hidden="1" x14ac:dyDescent="0.2"/>
    <row r="38" spans="1:7" ht="18" x14ac:dyDescent="0.25">
      <c r="A38" s="125" t="s">
        <v>90</v>
      </c>
    </row>
    <row r="39" spans="1:7" ht="18" x14ac:dyDescent="0.25">
      <c r="A39" s="125" t="s">
        <v>91</v>
      </c>
      <c r="B39" s="126">
        <v>77.58</v>
      </c>
    </row>
    <row r="40" spans="1:7" ht="18" x14ac:dyDescent="0.25">
      <c r="A40" s="125" t="s">
        <v>92</v>
      </c>
      <c r="B40" s="126">
        <v>155.16</v>
      </c>
    </row>
    <row r="41" spans="1:7" ht="18" x14ac:dyDescent="0.25">
      <c r="A41" s="125" t="s">
        <v>93</v>
      </c>
      <c r="B41" s="126">
        <v>192.02</v>
      </c>
    </row>
  </sheetData>
  <sheetProtection algorithmName="SHA-512" hashValue="vTsKd+uJEgM2x3jdVYk40LbTXBFnoudey9RDQvU2LHflAUcIsld/Q2pVs4L1d+FFOTHBN2Sa4BBKFu3rKdQP2w==" saltValue="iVYD79j2gx1qcXjwxHkeSg==" spinCount="100000" sheet="1" selectLockedCells="1"/>
  <mergeCells count="5">
    <mergeCell ref="A36:B36"/>
    <mergeCell ref="A5:B5"/>
    <mergeCell ref="A6:A28"/>
    <mergeCell ref="A32:B32"/>
    <mergeCell ref="C33:F33"/>
  </mergeCells>
  <phoneticPr fontId="2" type="noConversion"/>
  <printOptions horizontalCentered="1" vertic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liseChrono xmlns="C389FAD7-46BC-4500-BFA8-293B2F01075C" xsi:nil="true"/>
    <EliseDate xmlns="C389FAD7-46BC-4500-BFA8-293B2F01075C" xsi:nil="true"/>
    <LM_Doc_DureeDeVie xmlns="C389FAD7-46BC-4500-BFA8-293B2F01075C" xsi:nil="true"/>
    <LM_Doc_ActionArchivage xmlns="C389FAD7-46BC-4500-BFA8-293B2F01075C" xsi:nil="true"/>
    <EliseUrl xmlns="C389FAD7-46BC-4500-BFA8-293B2F01075C">
      <Url xsi:nil="true"/>
      <Description xsi:nil="true"/>
    </EliseUrl>
    <LM_AuteurLibre xmlns="C389FAD7-46BC-4500-BFA8-293B2F01075C" xsi:nil="true"/>
    <LM_Droits xmlns="C389FAD7-46BC-4500-BFA8-293B2F01075C">Tous droits réservés</LM_Droits>
    <LM_Relation xmlns="C389FAD7-46BC-4500-BFA8-293B2F01075C">
      <Url xsi:nil="true"/>
      <Description xsi:nil="true"/>
    </LM_Relation>
    <LM_ContributeurExterne xmlns="C389FAD7-46BC-4500-BFA8-293B2F01075C" xsi:nil="true"/>
    <LM_Taille xmlns="C389FAD7-46BC-4500-BFA8-293B2F01075C" xsi:nil="true"/>
    <LM_DateEnregistrement xmlns="C389FAD7-46BC-4500-BFA8-293B2F01075C">2021-12-13T00:00:00Z</LM_DateEnregistrement>
    <LM_Identifiant xmlns="C389FAD7-46BC-4500-BFA8-293B2F01075C" xsi:nil="true"/>
    <TaxCatchAll xmlns="c28df04b-bf1f-4dba-a7e5-daa76f0ee91b">
      <Value>29</Value>
      <Value>406</Value>
    </TaxCatchAll>
    <LM_Editeur xmlns="C389FAD7-46BC-4500-BFA8-293B2F01075C">Métropole Européenne de Lille</LM_Editeur>
    <LM_Auteur xmlns="C389FAD7-46BC-4500-BFA8-293B2F01075C">
      <UserInfo>
        <DisplayName>BACHORZ Matthieu</DisplayName>
        <AccountId>1457</AccountId>
        <AccountType/>
      </UserInfo>
    </LM_Auteur>
    <LM_Doc_Classement_1 xmlns="http://schemas.microsoft.com/sharepoint/v3/fields">
      <Terms xmlns="http://schemas.microsoft.com/office/infopath/2007/PartnerControls">
        <TermInfo xmlns="http://schemas.microsoft.com/office/infopath/2007/PartnerControls">
          <TermName xmlns="http://schemas.microsoft.com/office/infopath/2007/PartnerControls">Tableau</TermName>
          <TermId xmlns="http://schemas.microsoft.com/office/infopath/2007/PartnerControls">9c540218-4340-45d7-89a5-47dcf6ea02fb</TermId>
        </TermInfo>
      </Terms>
    </LM_Doc_Classement_1>
    <LM_Doc_Lieu_1 xmlns="http://schemas.microsoft.com/sharepoint/v3/fields">
      <Terms xmlns="http://schemas.microsoft.com/office/infopath/2007/PartnerControls"/>
    </LM_Doc_Lieu_1>
    <LM_Source xmlns="C389FAD7-46BC-4500-BFA8-293B2F01075C">
      <Url xsi:nil="true"/>
      <Description xsi:nil="true"/>
    </LM_Source>
    <LM_Contributeur xmlns="C389FAD7-46BC-4500-BFA8-293B2F01075C">
      <UserInfo>
        <DisplayName>BACHORZ Matthieu</DisplayName>
        <AccountId>1457</AccountId>
        <AccountType/>
      </UserInfo>
    </LM_Contributeur>
    <LM_Doc_MotCle_1 xmlns="http://schemas.microsoft.com/sharepoint/v3/fields">
      <Terms xmlns="http://schemas.microsoft.com/office/infopath/2007/PartnerControls">
        <TermInfo xmlns="http://schemas.microsoft.com/office/infopath/2007/PartnerControls">
          <TermName xmlns="http://schemas.microsoft.com/office/infopath/2007/PartnerControls">Fonds de solidarité Logement</TermName>
          <TermId xmlns="http://schemas.microsoft.com/office/infopath/2007/PartnerControls">57214f8b-a94f-43f9-9070-85d4a83c3c98</TermId>
        </TermInfo>
      </Terms>
    </LM_Doc_MotCle_1>
    <LM_Resume xmlns="C389FAD7-46BC-4500-BFA8-293B2F01075C"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LMContentType" ma:contentTypeID="0x010100F845AE67FD694770A9119A97FB6AF2EA00F724534BF6D40C4B8A91B926D49BCAA5" ma:contentTypeVersion="7" ma:contentTypeDescription="Type de contenu Documents LM" ma:contentTypeScope="" ma:versionID="963c593bceff0946dc20af59c1a87fa3">
  <xsd:schema xmlns:xsd="http://www.w3.org/2001/XMLSchema" xmlns:xs="http://www.w3.org/2001/XMLSchema" xmlns:p="http://schemas.microsoft.com/office/2006/metadata/properties" xmlns:ns2="C389FAD7-46BC-4500-BFA8-293B2F01075C" xmlns:ns3="http://schemas.microsoft.com/sharepoint/v3/fields" xmlns:ns4="c28df04b-bf1f-4dba-a7e5-daa76f0ee91b" targetNamespace="http://schemas.microsoft.com/office/2006/metadata/properties" ma:root="true" ma:fieldsID="e1d4c6f9cb71ad2dbcc3bd487cf80a80" ns2:_="" ns3:_="" ns4:_="">
    <xsd:import namespace="C389FAD7-46BC-4500-BFA8-293B2F01075C"/>
    <xsd:import namespace="http://schemas.microsoft.com/sharepoint/v3/fields"/>
    <xsd:import namespace="c28df04b-bf1f-4dba-a7e5-daa76f0ee91b"/>
    <xsd:element name="properties">
      <xsd:complexType>
        <xsd:sequence>
          <xsd:element name="documentManagement">
            <xsd:complexType>
              <xsd:all>
                <xsd:element ref="ns3:LM_Doc_MotCle_1" minOccurs="0"/>
                <xsd:element ref="ns3:LM_Doc_Classement_1" minOccurs="0"/>
                <xsd:element ref="ns2:LM_DateEnregistrement" minOccurs="0"/>
                <xsd:element ref="ns2:LM_Editeur" minOccurs="0"/>
                <xsd:element ref="ns2:LM_Droits" minOccurs="0"/>
                <xsd:element ref="ns2:LM_Doc_DureeDeVie" minOccurs="0"/>
                <xsd:element ref="ns2:LM_Doc_ActionArchivage" minOccurs="0"/>
                <xsd:element ref="ns2:LM_Auteur" minOccurs="0"/>
                <xsd:element ref="ns2:LM_AuteurLibre" minOccurs="0"/>
                <xsd:element ref="ns2:LM_Resume" minOccurs="0"/>
                <xsd:element ref="ns3:LM_Doc_Lieu_1" minOccurs="0"/>
                <xsd:element ref="ns2:LM_Contributeur" minOccurs="0"/>
                <xsd:element ref="ns2:LM_ContributeurExterne" minOccurs="0"/>
                <xsd:element ref="ns2:LM_Identifiant" minOccurs="0"/>
                <xsd:element ref="ns2:LM_Source" minOccurs="0"/>
                <xsd:element ref="ns2:LM_Relation" minOccurs="0"/>
                <xsd:element ref="ns2:LM_Taille" minOccurs="0"/>
                <xsd:element ref="ns4:TaxCatchAll" minOccurs="0"/>
                <xsd:element ref="ns2:EliseDate" minOccurs="0"/>
                <xsd:element ref="ns2:EliseChrono" minOccurs="0"/>
                <xsd:element ref="ns2:Elise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89FAD7-46BC-4500-BFA8-293B2F01075C" elementFormDefault="qualified">
    <xsd:import namespace="http://schemas.microsoft.com/office/2006/documentManagement/types"/>
    <xsd:import namespace="http://schemas.microsoft.com/office/infopath/2007/PartnerControls"/>
    <xsd:element name="LM_DateEnregistrement" ma:index="6" nillable="true" ma:displayName="Date" ma:default="[today]" ma:format="DateOnly" ma:internalName="LM_DateEnregistrement">
      <xsd:simpleType>
        <xsd:restriction base="dms:DateTime"/>
      </xsd:simpleType>
    </xsd:element>
    <xsd:element name="LM_Editeur" ma:index="7" nillable="true" ma:displayName="Editeur" ma:default="Métropole Européenne de Lille" ma:internalName="LM_Editeur">
      <xsd:simpleType>
        <xsd:restriction base="dms:Text"/>
      </xsd:simpleType>
    </xsd:element>
    <xsd:element name="LM_Droits" ma:index="8" nillable="true" ma:displayName="Droits" ma:default="Tous droits réservés" ma:internalName="LM_Droits">
      <xsd:simpleType>
        <xsd:restriction base="dms:Text"/>
      </xsd:simpleType>
    </xsd:element>
    <xsd:element name="LM_Doc_DureeDeVie" ma:index="9" nillable="true" ma:displayName="Durée de vie" ma:internalName="LM_Doc_DureeDeVie">
      <xsd:simpleType>
        <xsd:restriction base="dms:Choice">
          <xsd:enumeration value="1 an"/>
          <xsd:enumeration value="2 ans"/>
          <xsd:enumeration value="3 ans"/>
          <xsd:enumeration value="4 ans"/>
          <xsd:enumeration value="5 ans"/>
          <xsd:enumeration value="6 ans"/>
          <xsd:enumeration value="10 ans"/>
          <xsd:enumeration value="25 ans"/>
          <xsd:enumeration value="30 ans"/>
          <xsd:enumeration value="Illimité"/>
        </xsd:restriction>
      </xsd:simpleType>
    </xsd:element>
    <xsd:element name="LM_Doc_ActionArchivage" ma:index="10" nillable="true" ma:displayName="Action Archivage" ma:internalName="LM_Doc_ActionArchivage">
      <xsd:simpleType>
        <xsd:restriction base="dms:Choice">
          <xsd:enumeration value="Archivage"/>
          <xsd:enumeration value="Destruction"/>
        </xsd:restriction>
      </xsd:simpleType>
    </xsd:element>
    <xsd:element name="LM_Auteur" ma:index="11" nillable="true" ma:displayName="Auteur" ma:list="UserInfo" ma:internalName="LM_Auteu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M_AuteurLibre" ma:index="12" nillable="true" ma:displayName="Auteur (saisie libre)" ma:internalName="LM_AuteurLibre">
      <xsd:simpleType>
        <xsd:restriction base="dms:Text"/>
      </xsd:simpleType>
    </xsd:element>
    <xsd:element name="LM_Resume" ma:index="13" nillable="true" ma:displayName="Résumé" ma:internalName="LM_Resume">
      <xsd:simpleType>
        <xsd:restriction base="dms:Note"/>
      </xsd:simpleType>
    </xsd:element>
    <xsd:element name="LM_Contributeur" ma:index="16" nillable="true" ma:displayName="Contributeur" ma:list="UserInfo" ma:internalName="LM_Contributeu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M_ContributeurExterne" ma:index="17" nillable="true" ma:displayName="Contributeur (si externe)" ma:internalName="LM_ContributeurExterne">
      <xsd:simpleType>
        <xsd:restriction base="dms:Text"/>
      </xsd:simpleType>
    </xsd:element>
    <xsd:element name="LM_Identifiant" ma:index="18" nillable="true" ma:displayName="Identifiant" ma:description="Possibilité de mentionner ici les références liées à votre document (ex : identifiant du numéro de marché)" ma:internalName="LM_Identifiant">
      <xsd:simpleType>
        <xsd:restriction base="dms:Text"/>
      </xsd:simpleType>
    </xsd:element>
    <xsd:element name="LM_Source" ma:index="19" nillable="true" ma:displayName="Source" ma:description="Saisir l’adresse vers un document, une source dans ce champs" ma:format="Hyperlink" ma:internalName="LM_Source">
      <xsd:complexType>
        <xsd:complexContent>
          <xsd:extension base="dms:URL">
            <xsd:sequence>
              <xsd:element name="Url" type="dms:ValidUrl" minOccurs="0" nillable="true"/>
              <xsd:element name="Description" type="xsd:string" nillable="true"/>
            </xsd:sequence>
          </xsd:extension>
        </xsd:complexContent>
      </xsd:complexType>
    </xsd:element>
    <xsd:element name="LM_Relation" ma:index="20" nillable="true" ma:displayName="Relation" ma:format="Hyperlink" ma:internalName="LM_Relation">
      <xsd:complexType>
        <xsd:complexContent>
          <xsd:extension base="dms:URL">
            <xsd:sequence>
              <xsd:element name="Url" type="dms:ValidUrl" minOccurs="0" nillable="true"/>
              <xsd:element name="Description" type="xsd:string" nillable="true"/>
            </xsd:sequence>
          </xsd:extension>
        </xsd:complexContent>
      </xsd:complexType>
    </xsd:element>
    <xsd:element name="LM_Taille" ma:index="21" nillable="true" ma:displayName="Taille" ma:description=" Possibilité de mentionner ici la taille de votre document (nombre de pages par exemple)" ma:internalName="LM_Taille">
      <xsd:simpleType>
        <xsd:restriction base="dms:Text"/>
      </xsd:simpleType>
    </xsd:element>
    <xsd:element name="EliseDate" ma:index="29" nillable="true" ma:displayName="EliseDate" ma:internalName="EliseDate">
      <xsd:simpleType>
        <xsd:restriction base="dms:DateTime"/>
      </xsd:simpleType>
    </xsd:element>
    <xsd:element name="EliseChrono" ma:index="30" nillable="true" ma:displayName="EliseChrono" ma:internalName="EliseChrono">
      <xsd:simpleType>
        <xsd:restriction base="dms:Text"/>
      </xsd:simpleType>
    </xsd:element>
    <xsd:element name="EliseUrl" ma:index="31" nillable="true" ma:displayName="EliseUrl" ma:format="Hyperlink" ma:internalName="Elis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LM_Doc_MotCle_1" ma:index="3" nillable="true" ma:taxonomy="true" ma:internalName="LM_Doc_MotCle_1" ma:taxonomyFieldName="LM_Doc_MotCle" ma:displayName="Mot-clés" ma:fieldId="{aa5aa22c-797f-44f3-9c88-4de565b9e2bd}" ma:taxonomyMulti="true" ma:sspId="0fb7e318-b559-458d-86fa-c5bae00274c2" ma:termSetId="a0be89fe-df50-4419-a50e-2c98b14f04b7" ma:anchorId="00000000-0000-0000-0000-000000000000" ma:open="false" ma:isKeyword="false">
      <xsd:complexType>
        <xsd:sequence>
          <xsd:element ref="pc:Terms" minOccurs="0" maxOccurs="1"/>
        </xsd:sequence>
      </xsd:complexType>
    </xsd:element>
    <xsd:element name="LM_Doc_Classement_1" ma:index="5" nillable="true" ma:taxonomy="true" ma:internalName="LM_Doc_Classement_1" ma:taxonomyFieldName="LM_Doc_Classement" ma:displayName="Typologie" ma:fieldId="{869c8de7-8173-4a20-abe0-c97897a9b883}" ma:sspId="0fb7e318-b559-458d-86fa-c5bae00274c2" ma:termSetId="e855d7d2-9b11-451a-8260-1c18816c41c7" ma:anchorId="00000000-0000-0000-0000-000000000000" ma:open="false" ma:isKeyword="false">
      <xsd:complexType>
        <xsd:sequence>
          <xsd:element ref="pc:Terms" minOccurs="0" maxOccurs="1"/>
        </xsd:sequence>
      </xsd:complexType>
    </xsd:element>
    <xsd:element name="LM_Doc_Lieu_1" ma:index="15" nillable="true" ma:taxonomy="true" ma:internalName="LM_Doc_Lieu_1" ma:taxonomyFieldName="LM_Doc_Lieu" ma:displayName="Lieu" ma:fieldId="{89896ecf-9bcb-480c-bcd4-471baabacbd5}" ma:sspId="0fb7e318-b559-458d-86fa-c5bae00274c2" ma:termSetId="d35eafc6-b67b-4c33-af48-8144e05a5ce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8df04b-bf1f-4dba-a7e5-daa76f0ee91b"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5a4506c-16f4-4731-97a2-d50e89e20a4c}" ma:internalName="TaxCatchAll" ma:showField="CatchAllData" ma:web="c28df04b-bf1f-4dba-a7e5-daa76f0ee9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830CEC-3933-49FD-BA98-537FDDAE9AA2}">
  <ds:schemaRefs>
    <ds:schemaRef ds:uri="http://purl.org/dc/elements/1.1/"/>
    <ds:schemaRef ds:uri="http://schemas.microsoft.com/office/2006/documentManagement/types"/>
    <ds:schemaRef ds:uri="http://www.w3.org/XML/1998/namespace"/>
    <ds:schemaRef ds:uri="c28df04b-bf1f-4dba-a7e5-daa76f0ee91b"/>
    <ds:schemaRef ds:uri="http://purl.org/dc/dcmitype/"/>
    <ds:schemaRef ds:uri="http://schemas.microsoft.com/sharepoint/v3/fields"/>
    <ds:schemaRef ds:uri="http://schemas.microsoft.com/office/2006/metadata/properties"/>
    <ds:schemaRef ds:uri="http://purl.org/dc/terms/"/>
    <ds:schemaRef ds:uri="http://schemas.microsoft.com/office/infopath/2007/PartnerControls"/>
    <ds:schemaRef ds:uri="http://schemas.openxmlformats.org/package/2006/metadata/core-properties"/>
    <ds:schemaRef ds:uri="C389FAD7-46BC-4500-BFA8-293B2F01075C"/>
  </ds:schemaRefs>
</ds:datastoreItem>
</file>

<file path=customXml/itemProps2.xml><?xml version="1.0" encoding="utf-8"?>
<ds:datastoreItem xmlns:ds="http://schemas.openxmlformats.org/officeDocument/2006/customXml" ds:itemID="{30976C04-78B8-4655-BF35-B147518DBB29}">
  <ds:schemaRefs>
    <ds:schemaRef ds:uri="http://schemas.microsoft.com/office/2006/metadata/longProperties"/>
  </ds:schemaRefs>
</ds:datastoreItem>
</file>

<file path=customXml/itemProps3.xml><?xml version="1.0" encoding="utf-8"?>
<ds:datastoreItem xmlns:ds="http://schemas.openxmlformats.org/officeDocument/2006/customXml" ds:itemID="{DCF00778-58DC-40D1-9B8E-E2874B5AB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89FAD7-46BC-4500-BFA8-293B2F01075C"/>
    <ds:schemaRef ds:uri="http://schemas.microsoft.com/sharepoint/v3/fields"/>
    <ds:schemaRef ds:uri="c28df04b-bf1f-4dba-a7e5-daa76f0ee9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AD0119-BEE4-45FB-9DB9-5C160EC004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CALCULETTE FSL</vt:lpstr>
      <vt:lpstr>Barème RSA</vt:lpstr>
      <vt:lpstr>'Barème RSA'!Zone_d_impression</vt:lpstr>
      <vt:lpstr>'CALCULETTE FSL'!Zone_d_impression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Calculette_FSL_2023</dc:title>
  <dc:subject/>
  <dc:creator>SAILLY Marie</dc:creator>
  <cp:keywords/>
  <dc:description/>
  <cp:lastModifiedBy>LEBEGUE Martin</cp:lastModifiedBy>
  <cp:revision/>
  <dcterms:created xsi:type="dcterms:W3CDTF">2014-03-14T10:52:20Z</dcterms:created>
  <dcterms:modified xsi:type="dcterms:W3CDTF">2025-04-18T08:25:56Z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M_Doc_MotCle_1">
    <vt:lpwstr>Fonds de solidarité Logement|57214f8b-a94f-43f9-9070-85d4a83c3c98</vt:lpwstr>
  </property>
  <property fmtid="{D5CDD505-2E9C-101B-9397-08002B2CF9AE}" pid="3" name="LM_Doc_MotCle">
    <vt:lpwstr>406;#Fonds de solidarité Logement|57214f8b-a94f-43f9-9070-85d4a83c3c98</vt:lpwstr>
  </property>
  <property fmtid="{D5CDD505-2E9C-101B-9397-08002B2CF9AE}" pid="4" name="TaxCatchAll">
    <vt:lpwstr>29;#Tableau|9c540218-4340-45d7-89a5-47dcf6ea02fb;#406;#Fonds de solidarité Logement|57214f8b-a94f-43f9-9070-85d4a83c3c98</vt:lpwstr>
  </property>
  <property fmtid="{D5CDD505-2E9C-101B-9397-08002B2CF9AE}" pid="5" name="LM_Doc_Classement_1">
    <vt:lpwstr>Tableau|9c540218-4340-45d7-89a5-47dcf6ea02fb</vt:lpwstr>
  </property>
  <property fmtid="{D5CDD505-2E9C-101B-9397-08002B2CF9AE}" pid="6" name="LM_Doc_Classement">
    <vt:lpwstr>29;#Tableau|9c540218-4340-45d7-89a5-47dcf6ea02fb</vt:lpwstr>
  </property>
  <property fmtid="{D5CDD505-2E9C-101B-9397-08002B2CF9AE}" pid="7" name="LM_Doc_DureeDeVie">
    <vt:lpwstr/>
  </property>
  <property fmtid="{D5CDD505-2E9C-101B-9397-08002B2CF9AE}" pid="8" name="LM_Doc_Lieu_1">
    <vt:lpwstr/>
  </property>
  <property fmtid="{D5CDD505-2E9C-101B-9397-08002B2CF9AE}" pid="9" name="LM_Editeur">
    <vt:lpwstr>Métropole Européenne de Lille</vt:lpwstr>
  </property>
  <property fmtid="{D5CDD505-2E9C-101B-9397-08002B2CF9AE}" pid="10" name="LM_AuteurLibre">
    <vt:lpwstr/>
  </property>
  <property fmtid="{D5CDD505-2E9C-101B-9397-08002B2CF9AE}" pid="11" name="LM_Droits">
    <vt:lpwstr>Tous droits réservés</vt:lpwstr>
  </property>
  <property fmtid="{D5CDD505-2E9C-101B-9397-08002B2CF9AE}" pid="12" name="LM_Doc_ActionArchivage">
    <vt:lpwstr/>
  </property>
  <property fmtid="{D5CDD505-2E9C-101B-9397-08002B2CF9AE}" pid="13" name="LM_Relation">
    <vt:lpwstr/>
  </property>
  <property fmtid="{D5CDD505-2E9C-101B-9397-08002B2CF9AE}" pid="14" name="EliseChrono">
    <vt:lpwstr/>
  </property>
  <property fmtid="{D5CDD505-2E9C-101B-9397-08002B2CF9AE}" pid="15" name="LM_Identifiant">
    <vt:lpwstr/>
  </property>
  <property fmtid="{D5CDD505-2E9C-101B-9397-08002B2CF9AE}" pid="16" name="LM_Source">
    <vt:lpwstr/>
  </property>
  <property fmtid="{D5CDD505-2E9C-101B-9397-08002B2CF9AE}" pid="17" name="EliseUrl">
    <vt:lpwstr/>
  </property>
  <property fmtid="{D5CDD505-2E9C-101B-9397-08002B2CF9AE}" pid="18" name="LM_ContributeurExterne">
    <vt:lpwstr/>
  </property>
  <property fmtid="{D5CDD505-2E9C-101B-9397-08002B2CF9AE}" pid="19" name="LM_Taille">
    <vt:lpwstr/>
  </property>
  <property fmtid="{D5CDD505-2E9C-101B-9397-08002B2CF9AE}" pid="20" name="LM_DateEnregistrement">
    <vt:lpwstr>2021-12-13T00:00:00Z</vt:lpwstr>
  </property>
  <property fmtid="{D5CDD505-2E9C-101B-9397-08002B2CF9AE}" pid="21" name="LM_Resume">
    <vt:lpwstr/>
  </property>
  <property fmtid="{D5CDD505-2E9C-101B-9397-08002B2CF9AE}" pid="22" name="ContentTypeId">
    <vt:lpwstr>0x010100F845AE67FD694770A9119A97FB6AF2EA00F724534BF6D40C4B8A91B926D49BCAA5</vt:lpwstr>
  </property>
  <property fmtid="{D5CDD505-2E9C-101B-9397-08002B2CF9AE}" pid="23" name="LM_Doc_Lieu">
    <vt:lpwstr/>
  </property>
  <property fmtid="{D5CDD505-2E9C-101B-9397-08002B2CF9AE}" pid="24" name="LM_Auteur">
    <vt:lpwstr>1457</vt:lpwstr>
  </property>
  <property fmtid="{D5CDD505-2E9C-101B-9397-08002B2CF9AE}" pid="25" name="LM_Contributeur">
    <vt:lpwstr>1457</vt:lpwstr>
  </property>
  <property fmtid="{D5CDD505-2E9C-101B-9397-08002B2CF9AE}" pid="26" name="display_urn:schemas-microsoft-com:office:office#LM_Contributeur">
    <vt:lpwstr>BACHORZ Matthieu</vt:lpwstr>
  </property>
  <property fmtid="{D5CDD505-2E9C-101B-9397-08002B2CF9AE}" pid="27" name="display_urn:schemas-microsoft-com:office:office#LM_Auteur">
    <vt:lpwstr>BACHORZ Matthieu</vt:lpwstr>
  </property>
  <property fmtid="{D5CDD505-2E9C-101B-9397-08002B2CF9AE}" pid="28" name="EliseDate">
    <vt:lpwstr/>
  </property>
</Properties>
</file>