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ITES\LOOS - Eurasanté\1- COMMERCIALISATION EURASANTE\LOT GIPHAR\AMI\CdC\Annexes\"/>
    </mc:Choice>
  </mc:AlternateContent>
  <bookViews>
    <workbookView xWindow="0" yWindow="0" windowWidth="21120" windowHeight="8020" tabRatio="803" activeTab="3"/>
  </bookViews>
  <sheets>
    <sheet name="Saisie identification opé" sheetId="7" r:id="rId1"/>
    <sheet name="Saisie caractéristiques opé" sheetId="6" r:id="rId2"/>
    <sheet name="Saisie dépenses opé" sheetId="24" r:id="rId3"/>
    <sheet name="Saisie recettes &amp; financement" sheetId="10" r:id="rId4"/>
    <sheet name="données" sheetId="3" state="hidden" r:id="rId5"/>
  </sheets>
  <externalReferences>
    <externalReference r:id="rId6"/>
    <externalReference r:id="rId7"/>
  </externalReferences>
  <definedNames>
    <definedName name="aireurbaine99" localSheetId="2">[1]Doc_variables!#REF!</definedName>
    <definedName name="aireurbaine99">[1]Doc_variables!#REF!</definedName>
    <definedName name="ARM" localSheetId="2">#REF!</definedName>
    <definedName name="ARM">#REF!</definedName>
    <definedName name="ARR" localSheetId="2">#REF!</definedName>
    <definedName name="ARR">#REF!</definedName>
    <definedName name="AUR" localSheetId="2">#REF!</definedName>
    <definedName name="AUR">#REF!</definedName>
    <definedName name="_xlnm.Database" localSheetId="2">#REF!</definedName>
    <definedName name="_xlnm.Database">#REF!</definedName>
    <definedName name="cédé">[2]Données!$B$1:$B$5</definedName>
    <definedName name="codepostal">données!$M$2:$M$393</definedName>
    <definedName name="codepostal2">données!$N$2:$N$1546</definedName>
    <definedName name="COM" localSheetId="2">#REF!</definedName>
    <definedName name="COM">#REF!</definedName>
    <definedName name="commune">données!$G$2:$G$1546</definedName>
    <definedName name="commune2">données!$O$2:$O$1546</definedName>
    <definedName name="CTV" localSheetId="2">#REF!</definedName>
    <definedName name="CTV">#REF!</definedName>
    <definedName name="def_taille_UU" localSheetId="2">#REF!</definedName>
    <definedName name="def_taille_UU">#REF!</definedName>
    <definedName name="def_UU" localSheetId="2">#REF!</definedName>
    <definedName name="def_UU">#REF!</definedName>
    <definedName name="def_UU_inter" localSheetId="2">#REF!</definedName>
    <definedName name="def_UU_inter">#REF!</definedName>
    <definedName name="DEP" localSheetId="2">#REF!</definedName>
    <definedName name="DEP">#REF!</definedName>
    <definedName name="ENSEMBLE" localSheetId="2">#REF!</definedName>
    <definedName name="ENSEMBLE">#REF!</definedName>
    <definedName name="EUR" localSheetId="2">#REF!</definedName>
    <definedName name="EUR">#REF!</definedName>
    <definedName name="Indic_dist" localSheetId="2">#REF!</definedName>
    <definedName name="Indic_dist">#REF!</definedName>
    <definedName name="Indic_stru" localSheetId="2">#REF!</definedName>
    <definedName name="Indic_stru">#REF!</definedName>
    <definedName name="indicateurs" localSheetId="2">#REF!</definedName>
    <definedName name="indicateurs">#REF!</definedName>
    <definedName name="Niv_observation" localSheetId="2">#REF!</definedName>
    <definedName name="Niv_observation">#REF!</definedName>
    <definedName name="NIVGEO_arm" localSheetId="2">#REF!</definedName>
    <definedName name="NIVGEO_arm">#REF!</definedName>
    <definedName name="NIVGEO_arr" localSheetId="2">#REF!</definedName>
    <definedName name="NIVGEO_arr">#REF!</definedName>
    <definedName name="NIVGEO_aur" localSheetId="2">#REF!</definedName>
    <definedName name="NIVGEO_aur">#REF!</definedName>
    <definedName name="NIVGEO_cat" localSheetId="2">#REF!</definedName>
    <definedName name="NIVGEO_cat">#REF!</definedName>
    <definedName name="NIVGEO_com" localSheetId="2">#REF!</definedName>
    <definedName name="NIVGEO_com">#REF!</definedName>
    <definedName name="NIVGEO_dep" localSheetId="2">#REF!</definedName>
    <definedName name="NIVGEO_dep">#REF!</definedName>
    <definedName name="NIVGEO_met" localSheetId="2">#REF!</definedName>
    <definedName name="NIVGEO_met">#REF!</definedName>
    <definedName name="NIVGEO_pct" localSheetId="2">#REF!</definedName>
    <definedName name="NIVGEO_pct">#REF!</definedName>
    <definedName name="NIVGEO_pro" localSheetId="2">#REF!</definedName>
    <definedName name="NIVGEO_pro">#REF!</definedName>
    <definedName name="NIVGEO_reg" localSheetId="2">#REF!</definedName>
    <definedName name="NIVGEO_reg">#REF!</definedName>
    <definedName name="NIVGEO_tau" localSheetId="2">#REF!</definedName>
    <definedName name="NIVGEO_tau">#REF!</definedName>
    <definedName name="NIVGEO_tcd" localSheetId="2">#REF!</definedName>
    <definedName name="NIVGEO_tcd">#REF!</definedName>
    <definedName name="NIVGEO_tco" localSheetId="2">#REF!</definedName>
    <definedName name="NIVGEO_tco">#REF!</definedName>
    <definedName name="NIVGEO_tur" localSheetId="2">#REF!</definedName>
    <definedName name="NIVGEO_tur">#REF!</definedName>
    <definedName name="NIVGEO_tuu" localSheetId="2">#REF!</definedName>
    <definedName name="NIVGEO_tuu">#REF!</definedName>
    <definedName name="NIVGEO_uur" localSheetId="2">#REF!</definedName>
    <definedName name="NIVGEO_uur">#REF!</definedName>
    <definedName name="NIVGEO_zem" localSheetId="2">#REF!</definedName>
    <definedName name="NIVGEO_zem">#REF!</definedName>
    <definedName name="ouinon">données!$A$3:$A$4</definedName>
    <definedName name="PPI">données!$E$2:$E$4</definedName>
    <definedName name="REG" localSheetId="2">#REF!</definedName>
    <definedName name="REG">#REF!</definedName>
    <definedName name="SALRE_ARM" localSheetId="2">#REF!</definedName>
    <definedName name="SALRE_ARM">#REF!</definedName>
    <definedName name="SALRE_COM" localSheetId="2">#REF!</definedName>
    <definedName name="SALRE_COM">#REF!</definedName>
    <definedName name="surface">données!$D$2:$D$5</definedName>
    <definedName name="Tailles_ménage" localSheetId="2">#REF!</definedName>
    <definedName name="Tailles_ménage">#REF!</definedName>
    <definedName name="TauxTVA">données!$B$2:$B$9</definedName>
    <definedName name="thèmes" localSheetId="2">#REF!</definedName>
    <definedName name="thèmes">#REF!</definedName>
    <definedName name="Tranches_age" localSheetId="2">#REF!</definedName>
    <definedName name="Tranches_age">#REF!</definedName>
    <definedName name="typeoperateur">données!$C$2:$C$5</definedName>
    <definedName name="UUR" localSheetId="2">#REF!</definedName>
    <definedName name="UUR">#REF!</definedName>
    <definedName name="ZEM" localSheetId="2">#REF!</definedName>
    <definedName name="ZEM">#REF!</definedName>
    <definedName name="_xlnm.Print_Area" localSheetId="1">'Saisie caractéristiques opé'!$A$1:$F$28</definedName>
    <definedName name="_xlnm.Print_Area" localSheetId="2">'Saisie dépenses opé'!$A$1:$AC$64</definedName>
    <definedName name="_xlnm.Print_Area" localSheetId="3">'Saisie recettes &amp; financement'!$A$1:$M$80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0" i="24" l="1"/>
  <c r="AA61" i="24"/>
  <c r="AA59" i="24"/>
  <c r="Z60" i="24"/>
  <c r="Z61" i="24"/>
  <c r="AA57" i="24"/>
  <c r="AA56" i="24"/>
  <c r="Z57" i="24"/>
  <c r="Z59" i="24"/>
  <c r="Z56" i="24"/>
  <c r="AA53" i="24"/>
  <c r="AA52" i="24"/>
  <c r="Z53" i="24"/>
  <c r="Z52" i="24"/>
  <c r="AA40" i="24"/>
  <c r="AA41" i="24"/>
  <c r="AA42" i="24"/>
  <c r="AA43" i="24"/>
  <c r="AA44" i="24"/>
  <c r="AA45" i="24"/>
  <c r="AA46" i="24"/>
  <c r="AA47" i="24"/>
  <c r="AA48" i="24"/>
  <c r="AA49" i="24"/>
  <c r="AA50" i="24"/>
  <c r="Z40" i="24"/>
  <c r="Z41" i="24"/>
  <c r="Z42" i="24"/>
  <c r="Z43" i="24"/>
  <c r="Z44" i="24"/>
  <c r="Z45" i="24"/>
  <c r="Z46" i="24"/>
  <c r="Z47" i="24"/>
  <c r="Z48" i="24"/>
  <c r="Z49" i="24"/>
  <c r="Z50" i="24"/>
  <c r="AA39" i="24"/>
  <c r="Z39" i="24"/>
  <c r="AA33" i="24"/>
  <c r="AA34" i="24"/>
  <c r="AA35" i="24"/>
  <c r="AA36" i="24"/>
  <c r="AA32" i="24"/>
  <c r="Z33" i="24"/>
  <c r="Z34" i="24"/>
  <c r="Z35" i="24"/>
  <c r="Z36" i="24"/>
  <c r="AA29" i="24"/>
  <c r="AA28" i="24"/>
  <c r="AA27" i="24"/>
  <c r="Z28" i="24"/>
  <c r="Z29" i="24"/>
  <c r="Z32" i="24"/>
  <c r="Z27" i="24"/>
  <c r="AA16" i="24"/>
  <c r="AA15" i="24"/>
  <c r="AA14" i="24"/>
  <c r="AA13" i="24"/>
  <c r="AA12" i="24"/>
  <c r="AA11" i="24"/>
  <c r="AA25" i="24"/>
  <c r="AA24" i="24"/>
  <c r="AA23" i="24"/>
  <c r="AA22" i="24"/>
  <c r="AA21" i="24"/>
  <c r="AA20" i="24"/>
  <c r="AA19" i="24"/>
  <c r="AA18" i="24"/>
  <c r="Z19" i="24"/>
  <c r="Z20" i="24"/>
  <c r="Z21" i="24"/>
  <c r="Z22" i="24"/>
  <c r="Z23" i="24"/>
  <c r="Z24" i="24"/>
  <c r="Z25" i="24"/>
  <c r="AA9" i="24"/>
  <c r="AA8" i="24"/>
  <c r="AA7" i="24"/>
  <c r="Z18" i="24"/>
  <c r="Z12" i="24"/>
  <c r="Z13" i="24"/>
  <c r="Z14" i="24"/>
  <c r="Z15" i="24"/>
  <c r="Z16" i="24"/>
  <c r="Z11" i="24"/>
  <c r="Z8" i="24"/>
  <c r="Z9" i="24"/>
  <c r="Z7" i="24"/>
  <c r="H6" i="24" l="1"/>
  <c r="N6" i="24"/>
  <c r="T6" i="24"/>
  <c r="Z6" i="24"/>
  <c r="J7" i="24"/>
  <c r="P7" i="24"/>
  <c r="Q7" i="24" s="1"/>
  <c r="V7" i="24"/>
  <c r="J8" i="24"/>
  <c r="P8" i="24"/>
  <c r="V8" i="24"/>
  <c r="W8" i="24" s="1"/>
  <c r="J9" i="24"/>
  <c r="P9" i="24"/>
  <c r="Q9" i="24" s="1"/>
  <c r="V9" i="24"/>
  <c r="W9" i="24" s="1"/>
  <c r="H10" i="24"/>
  <c r="N10" i="24"/>
  <c r="T10" i="24"/>
  <c r="J11" i="24"/>
  <c r="P11" i="24"/>
  <c r="Q11" i="24" s="1"/>
  <c r="V11" i="24"/>
  <c r="J12" i="24"/>
  <c r="P12" i="24"/>
  <c r="V12" i="24"/>
  <c r="W12" i="24" s="1"/>
  <c r="J13" i="24"/>
  <c r="P13" i="24"/>
  <c r="Q13" i="24" s="1"/>
  <c r="V13" i="24"/>
  <c r="W13" i="24" s="1"/>
  <c r="J14" i="24"/>
  <c r="P14" i="24"/>
  <c r="Q14" i="24" s="1"/>
  <c r="V14" i="24"/>
  <c r="W14" i="24" s="1"/>
  <c r="J15" i="24"/>
  <c r="K15" i="24" s="1"/>
  <c r="P15" i="24"/>
  <c r="Q15" i="24" s="1"/>
  <c r="V15" i="24"/>
  <c r="W15" i="24" s="1"/>
  <c r="J16" i="24"/>
  <c r="P16" i="24"/>
  <c r="Q16" i="24" s="1"/>
  <c r="V16" i="24"/>
  <c r="W16" i="24" s="1"/>
  <c r="H17" i="24"/>
  <c r="N17" i="24"/>
  <c r="T17" i="24"/>
  <c r="J18" i="24"/>
  <c r="P18" i="24"/>
  <c r="V18" i="24"/>
  <c r="W18" i="24" s="1"/>
  <c r="J19" i="24"/>
  <c r="P19" i="24"/>
  <c r="Q19" i="24" s="1"/>
  <c r="V19" i="24"/>
  <c r="W19" i="24" s="1"/>
  <c r="J20" i="24"/>
  <c r="P20" i="24"/>
  <c r="Q20" i="24" s="1"/>
  <c r="V20" i="24"/>
  <c r="W20" i="24" s="1"/>
  <c r="J21" i="24"/>
  <c r="P21" i="24"/>
  <c r="Q21" i="24" s="1"/>
  <c r="V21" i="24"/>
  <c r="W21" i="24" s="1"/>
  <c r="J22" i="24"/>
  <c r="P22" i="24"/>
  <c r="Q22" i="24" s="1"/>
  <c r="V22" i="24"/>
  <c r="W22" i="24" s="1"/>
  <c r="J23" i="24"/>
  <c r="P23" i="24"/>
  <c r="Q23" i="24" s="1"/>
  <c r="V23" i="24"/>
  <c r="W23" i="24" s="1"/>
  <c r="J24" i="24"/>
  <c r="P24" i="24"/>
  <c r="Q24" i="24" s="1"/>
  <c r="V24" i="24"/>
  <c r="W24" i="24" s="1"/>
  <c r="J25" i="24"/>
  <c r="P25" i="24"/>
  <c r="Q25" i="24" s="1"/>
  <c r="V25" i="24"/>
  <c r="W25" i="24" s="1"/>
  <c r="H26" i="24"/>
  <c r="N26" i="24"/>
  <c r="T26" i="24"/>
  <c r="J27" i="24"/>
  <c r="P27" i="24"/>
  <c r="V27" i="24"/>
  <c r="W27" i="24" s="1"/>
  <c r="J28" i="24"/>
  <c r="P28" i="24"/>
  <c r="Q28" i="24" s="1"/>
  <c r="V28" i="24"/>
  <c r="W28" i="24" s="1"/>
  <c r="J29" i="24"/>
  <c r="K29" i="24"/>
  <c r="P29" i="24"/>
  <c r="Q29" i="24" s="1"/>
  <c r="V29" i="24"/>
  <c r="W29" i="24" s="1"/>
  <c r="H31" i="24"/>
  <c r="H30" i="24" s="1"/>
  <c r="N31" i="24"/>
  <c r="N30" i="24" s="1"/>
  <c r="T31" i="24"/>
  <c r="T30" i="24" s="1"/>
  <c r="J32" i="24"/>
  <c r="P32" i="24"/>
  <c r="V32" i="24"/>
  <c r="W32" i="24" s="1"/>
  <c r="J33" i="24"/>
  <c r="K33" i="24" s="1"/>
  <c r="P33" i="24"/>
  <c r="Q33" i="24" s="1"/>
  <c r="V33" i="24"/>
  <c r="W33" i="24" s="1"/>
  <c r="J34" i="24"/>
  <c r="K34" i="24" s="1"/>
  <c r="P34" i="24"/>
  <c r="Q34" i="24" s="1"/>
  <c r="V34" i="24"/>
  <c r="J35" i="24"/>
  <c r="K35" i="24" s="1"/>
  <c r="P35" i="24"/>
  <c r="Q35" i="24" s="1"/>
  <c r="V35" i="24"/>
  <c r="W35" i="24" s="1"/>
  <c r="AB35" i="24"/>
  <c r="J36" i="24"/>
  <c r="K36" i="24" s="1"/>
  <c r="P36" i="24"/>
  <c r="Q36" i="24" s="1"/>
  <c r="V36" i="24"/>
  <c r="W36" i="24" s="1"/>
  <c r="H38" i="24"/>
  <c r="N38" i="24"/>
  <c r="T38" i="24"/>
  <c r="J39" i="24"/>
  <c r="P39" i="24"/>
  <c r="Q39" i="24" s="1"/>
  <c r="V39" i="24"/>
  <c r="W39" i="24" s="1"/>
  <c r="Z38" i="24"/>
  <c r="J40" i="24"/>
  <c r="K40" i="24" s="1"/>
  <c r="P40" i="24"/>
  <c r="V40" i="24"/>
  <c r="J41" i="24"/>
  <c r="K41" i="24" s="1"/>
  <c r="P41" i="24"/>
  <c r="Q41" i="24" s="1"/>
  <c r="V41" i="24"/>
  <c r="W41" i="24" s="1"/>
  <c r="J42" i="24"/>
  <c r="K42" i="24" s="1"/>
  <c r="P42" i="24"/>
  <c r="Q42" i="24" s="1"/>
  <c r="V42" i="24"/>
  <c r="W42" i="24" s="1"/>
  <c r="J43" i="24"/>
  <c r="K43" i="24" s="1"/>
  <c r="P43" i="24"/>
  <c r="Q43" i="24" s="1"/>
  <c r="V43" i="24"/>
  <c r="W43" i="24" s="1"/>
  <c r="J44" i="24"/>
  <c r="K44" i="24" s="1"/>
  <c r="P44" i="24"/>
  <c r="Q44" i="24" s="1"/>
  <c r="V44" i="24"/>
  <c r="W44" i="24" s="1"/>
  <c r="J45" i="24"/>
  <c r="K45" i="24" s="1"/>
  <c r="P45" i="24"/>
  <c r="Q45" i="24" s="1"/>
  <c r="V45" i="24"/>
  <c r="W45" i="24" s="1"/>
  <c r="J46" i="24"/>
  <c r="K46" i="24" s="1"/>
  <c r="P46" i="24"/>
  <c r="Q46" i="24" s="1"/>
  <c r="V46" i="24"/>
  <c r="W46" i="24" s="1"/>
  <c r="J47" i="24"/>
  <c r="K47" i="24" s="1"/>
  <c r="P47" i="24"/>
  <c r="Q47" i="24" s="1"/>
  <c r="V47" i="24"/>
  <c r="W47" i="24" s="1"/>
  <c r="J48" i="24"/>
  <c r="K48" i="24" s="1"/>
  <c r="P48" i="24"/>
  <c r="Q48" i="24" s="1"/>
  <c r="V48" i="24"/>
  <c r="W48" i="24" s="1"/>
  <c r="J49" i="24"/>
  <c r="K49" i="24" s="1"/>
  <c r="P49" i="24"/>
  <c r="Q49" i="24" s="1"/>
  <c r="V49" i="24"/>
  <c r="W49" i="24" s="1"/>
  <c r="J50" i="24"/>
  <c r="K50" i="24" s="1"/>
  <c r="P50" i="24"/>
  <c r="Q50" i="24" s="1"/>
  <c r="V50" i="24"/>
  <c r="W50" i="24" s="1"/>
  <c r="H51" i="24"/>
  <c r="N51" i="24"/>
  <c r="T51" i="24"/>
  <c r="J52" i="24"/>
  <c r="P52" i="24"/>
  <c r="Q52" i="24" s="1"/>
  <c r="V52" i="24"/>
  <c r="W52" i="24" s="1"/>
  <c r="Z51" i="24"/>
  <c r="J53" i="24"/>
  <c r="P53" i="24"/>
  <c r="Q53" i="24" s="1"/>
  <c r="V53" i="24"/>
  <c r="W53" i="24" s="1"/>
  <c r="H55" i="24"/>
  <c r="N55" i="24"/>
  <c r="T55" i="24"/>
  <c r="J56" i="24"/>
  <c r="P56" i="24"/>
  <c r="Q56" i="24" s="1"/>
  <c r="V56" i="24"/>
  <c r="Z55" i="24"/>
  <c r="J57" i="24"/>
  <c r="K57" i="24" s="1"/>
  <c r="P57" i="24"/>
  <c r="Q57" i="24"/>
  <c r="V57" i="24"/>
  <c r="W57" i="24" s="1"/>
  <c r="H58" i="24"/>
  <c r="N58" i="24"/>
  <c r="T58" i="24"/>
  <c r="J59" i="24"/>
  <c r="P59" i="24"/>
  <c r="V59" i="24"/>
  <c r="W59" i="24" s="1"/>
  <c r="J60" i="24"/>
  <c r="K60" i="24" s="1"/>
  <c r="P60" i="24"/>
  <c r="Q60" i="24" s="1"/>
  <c r="V60" i="24"/>
  <c r="J61" i="24"/>
  <c r="K61" i="24" s="1"/>
  <c r="P61" i="24"/>
  <c r="Q61" i="24" s="1"/>
  <c r="V61" i="24"/>
  <c r="W61" i="24" s="1"/>
  <c r="E27" i="6"/>
  <c r="J55" i="24" l="1"/>
  <c r="AB56" i="24"/>
  <c r="AB59" i="24"/>
  <c r="N54" i="24"/>
  <c r="K52" i="24"/>
  <c r="AB52" i="24"/>
  <c r="AB29" i="24"/>
  <c r="K32" i="24"/>
  <c r="K31" i="24" s="1"/>
  <c r="AB32" i="24"/>
  <c r="K39" i="24"/>
  <c r="K38" i="24" s="1"/>
  <c r="AB39" i="24"/>
  <c r="Z37" i="24"/>
  <c r="AB19" i="24"/>
  <c r="T62" i="24"/>
  <c r="K56" i="24"/>
  <c r="K55" i="24" s="1"/>
  <c r="K7" i="24"/>
  <c r="AB7" i="24"/>
  <c r="K27" i="24"/>
  <c r="AB27" i="24"/>
  <c r="K12" i="24"/>
  <c r="AB12" i="24"/>
  <c r="K16" i="24"/>
  <c r="AB16" i="24"/>
  <c r="AB9" i="24"/>
  <c r="K21" i="24"/>
  <c r="AB21" i="24"/>
  <c r="AB11" i="24"/>
  <c r="AB28" i="24"/>
  <c r="K18" i="24"/>
  <c r="AB18" i="24"/>
  <c r="K8" i="24"/>
  <c r="AB8" i="24"/>
  <c r="K22" i="24"/>
  <c r="AB22" i="24"/>
  <c r="K24" i="24"/>
  <c r="AB24" i="24"/>
  <c r="K14" i="24"/>
  <c r="AB14" i="24"/>
  <c r="K23" i="24"/>
  <c r="AB23" i="24"/>
  <c r="K13" i="24"/>
  <c r="AB13" i="24"/>
  <c r="K25" i="24"/>
  <c r="AB25" i="24"/>
  <c r="K20" i="24"/>
  <c r="AB20" i="24"/>
  <c r="AB15" i="24"/>
  <c r="V38" i="24"/>
  <c r="N62" i="24"/>
  <c r="V55" i="24"/>
  <c r="AB47" i="24"/>
  <c r="J58" i="24"/>
  <c r="J54" i="24" s="1"/>
  <c r="P55" i="24"/>
  <c r="T54" i="24"/>
  <c r="P58" i="24"/>
  <c r="H54" i="24"/>
  <c r="T37" i="24"/>
  <c r="Z26" i="24"/>
  <c r="V26" i="24"/>
  <c r="Q59" i="24"/>
  <c r="Q58" i="24" s="1"/>
  <c r="W56" i="24"/>
  <c r="W55" i="24" s="1"/>
  <c r="AB50" i="24"/>
  <c r="W40" i="24"/>
  <c r="W38" i="24" s="1"/>
  <c r="P31" i="24"/>
  <c r="P30" i="24" s="1"/>
  <c r="K59" i="24"/>
  <c r="K58" i="24" s="1"/>
  <c r="V51" i="24"/>
  <c r="J31" i="24"/>
  <c r="J30" i="24" s="1"/>
  <c r="N5" i="24"/>
  <c r="AB57" i="24"/>
  <c r="P51" i="24"/>
  <c r="J17" i="24"/>
  <c r="AB61" i="24"/>
  <c r="K53" i="24"/>
  <c r="AB53" i="24"/>
  <c r="P38" i="24"/>
  <c r="P6" i="24"/>
  <c r="Q8" i="24"/>
  <c r="Q6" i="24" s="1"/>
  <c r="W60" i="24"/>
  <c r="W58" i="24" s="1"/>
  <c r="V58" i="24"/>
  <c r="Q51" i="24"/>
  <c r="AB49" i="24"/>
  <c r="AB48" i="24"/>
  <c r="AB45" i="24"/>
  <c r="AB40" i="24"/>
  <c r="N37" i="24"/>
  <c r="W51" i="24"/>
  <c r="W34" i="24"/>
  <c r="W31" i="24" s="1"/>
  <c r="V31" i="24"/>
  <c r="V30" i="24" s="1"/>
  <c r="Z58" i="24"/>
  <c r="Z54" i="24" s="1"/>
  <c r="J51" i="24"/>
  <c r="H37" i="24"/>
  <c r="Q32" i="24"/>
  <c r="K28" i="24"/>
  <c r="J26" i="24"/>
  <c r="Q27" i="24"/>
  <c r="P26" i="24"/>
  <c r="H62" i="24"/>
  <c r="Q55" i="24"/>
  <c r="AB60" i="24"/>
  <c r="AA58" i="24"/>
  <c r="AB43" i="24"/>
  <c r="Q40" i="24"/>
  <c r="Q38" i="24" s="1"/>
  <c r="V6" i="24"/>
  <c r="W7" i="24"/>
  <c r="AB44" i="24"/>
  <c r="AB36" i="24"/>
  <c r="AA6" i="24"/>
  <c r="Z31" i="24"/>
  <c r="Z30" i="24" s="1"/>
  <c r="K11" i="24"/>
  <c r="J10" i="24"/>
  <c r="K9" i="24"/>
  <c r="H5" i="24"/>
  <c r="AB41" i="24"/>
  <c r="AB33" i="24"/>
  <c r="W26" i="24"/>
  <c r="K19" i="24"/>
  <c r="W17" i="24"/>
  <c r="Z17" i="24"/>
  <c r="AB46" i="24"/>
  <c r="AB42" i="24"/>
  <c r="J38" i="24"/>
  <c r="AB34" i="24"/>
  <c r="P17" i="24"/>
  <c r="Q18" i="24"/>
  <c r="V17" i="24"/>
  <c r="P10" i="24"/>
  <c r="V10" i="24"/>
  <c r="T5" i="24"/>
  <c r="J6" i="24"/>
  <c r="Q12" i="24"/>
  <c r="Q10" i="24" s="1"/>
  <c r="W11" i="24"/>
  <c r="Z10" i="24"/>
  <c r="J37" i="24" l="1"/>
  <c r="AB51" i="24"/>
  <c r="K51" i="24"/>
  <c r="K37" i="24" s="1"/>
  <c r="K54" i="24"/>
  <c r="V54" i="24"/>
  <c r="K26" i="24"/>
  <c r="K6" i="24"/>
  <c r="V37" i="24"/>
  <c r="K17" i="24"/>
  <c r="Z5" i="24"/>
  <c r="P5" i="24"/>
  <c r="P54" i="24"/>
  <c r="P37" i="24"/>
  <c r="J5" i="24"/>
  <c r="P62" i="24"/>
  <c r="J62" i="24"/>
  <c r="W54" i="24"/>
  <c r="AA51" i="24"/>
  <c r="Q37" i="24"/>
  <c r="Q31" i="24"/>
  <c r="K10" i="24"/>
  <c r="V5" i="24"/>
  <c r="AA38" i="24"/>
  <c r="AA31" i="24"/>
  <c r="AA30" i="24" s="1"/>
  <c r="Q26" i="24"/>
  <c r="Z62" i="24"/>
  <c r="K30" i="24"/>
  <c r="W37" i="24"/>
  <c r="AA55" i="24"/>
  <c r="AA54" i="24" s="1"/>
  <c r="W10" i="24"/>
  <c r="Q17" i="24"/>
  <c r="W30" i="24"/>
  <c r="Q54" i="24"/>
  <c r="V62" i="24"/>
  <c r="W6" i="24"/>
  <c r="AA10" i="24"/>
  <c r="AA26" i="24"/>
  <c r="AA17" i="24"/>
  <c r="AA37" i="24" l="1"/>
  <c r="AA5" i="24"/>
  <c r="Q5" i="24"/>
  <c r="W62" i="24"/>
  <c r="X56" i="24" s="1"/>
  <c r="AB17" i="24"/>
  <c r="AB10" i="24"/>
  <c r="AB58" i="24"/>
  <c r="AA62" i="24"/>
  <c r="Q62" i="24"/>
  <c r="R17" i="24" s="1"/>
  <c r="Q30" i="24"/>
  <c r="AB6" i="24"/>
  <c r="AB31" i="24"/>
  <c r="K5" i="24"/>
  <c r="AB26" i="24"/>
  <c r="AB55" i="24"/>
  <c r="K62" i="24"/>
  <c r="L30" i="24" s="1"/>
  <c r="W5" i="24"/>
  <c r="AB38" i="24"/>
  <c r="C26" i="10"/>
  <c r="X59" i="24" l="1"/>
  <c r="X33" i="24"/>
  <c r="X54" i="24"/>
  <c r="X28" i="24"/>
  <c r="X37" i="24"/>
  <c r="X13" i="24"/>
  <c r="X6" i="24"/>
  <c r="X30" i="24"/>
  <c r="X5" i="24"/>
  <c r="X11" i="24"/>
  <c r="X7" i="24"/>
  <c r="X17" i="24"/>
  <c r="X14" i="24"/>
  <c r="X53" i="24"/>
  <c r="X34" i="24"/>
  <c r="X27" i="24"/>
  <c r="X41" i="24"/>
  <c r="X42" i="24"/>
  <c r="X8" i="24"/>
  <c r="X24" i="24"/>
  <c r="X50" i="24"/>
  <c r="X10" i="24"/>
  <c r="X25" i="24"/>
  <c r="X44" i="24"/>
  <c r="X60" i="24"/>
  <c r="X18" i="24"/>
  <c r="X21" i="24"/>
  <c r="X55" i="24"/>
  <c r="X61" i="24"/>
  <c r="X19" i="24"/>
  <c r="X38" i="24"/>
  <c r="X12" i="24"/>
  <c r="X52" i="24"/>
  <c r="X57" i="24"/>
  <c r="X26" i="24"/>
  <c r="X39" i="24"/>
  <c r="X20" i="24"/>
  <c r="X48" i="24"/>
  <c r="X62" i="24"/>
  <c r="X58" i="24"/>
  <c r="X29" i="24"/>
  <c r="X36" i="24"/>
  <c r="X43" i="24"/>
  <c r="X46" i="24"/>
  <c r="X45" i="24"/>
  <c r="X9" i="24"/>
  <c r="X47" i="24"/>
  <c r="X35" i="24"/>
  <c r="X23" i="24"/>
  <c r="X40" i="24"/>
  <c r="X32" i="24"/>
  <c r="X31" i="24"/>
  <c r="X51" i="24"/>
  <c r="X49" i="24"/>
  <c r="X16" i="24"/>
  <c r="X22" i="24"/>
  <c r="X15" i="24"/>
  <c r="R5" i="24"/>
  <c r="R37" i="24"/>
  <c r="L10" i="24"/>
  <c r="R54" i="24"/>
  <c r="R31" i="24"/>
  <c r="L37" i="24"/>
  <c r="R30" i="24"/>
  <c r="AB5" i="24"/>
  <c r="R7" i="24"/>
  <c r="R21" i="24"/>
  <c r="R39" i="24"/>
  <c r="R60" i="24"/>
  <c r="R20" i="24"/>
  <c r="R46" i="24"/>
  <c r="R34" i="24"/>
  <c r="R41" i="24"/>
  <c r="R62" i="24"/>
  <c r="R29" i="24"/>
  <c r="R33" i="24"/>
  <c r="R49" i="24"/>
  <c r="R47" i="24"/>
  <c r="R23" i="24"/>
  <c r="R43" i="24"/>
  <c r="R19" i="24"/>
  <c r="R15" i="24"/>
  <c r="R56" i="24"/>
  <c r="R9" i="24"/>
  <c r="R44" i="24"/>
  <c r="R45" i="24"/>
  <c r="R11" i="24"/>
  <c r="R61" i="24"/>
  <c r="R57" i="24"/>
  <c r="R13" i="24"/>
  <c r="R25" i="24"/>
  <c r="R16" i="24"/>
  <c r="R14" i="24"/>
  <c r="R28" i="24"/>
  <c r="R42" i="24"/>
  <c r="R58" i="24"/>
  <c r="R59" i="24"/>
  <c r="R24" i="24"/>
  <c r="R22" i="24"/>
  <c r="R53" i="24"/>
  <c r="R48" i="24"/>
  <c r="R50" i="24"/>
  <c r="R52" i="24"/>
  <c r="R35" i="24"/>
  <c r="R36" i="24"/>
  <c r="R8" i="24"/>
  <c r="R6" i="24"/>
  <c r="R40" i="24"/>
  <c r="R10" i="24"/>
  <c r="R38" i="24"/>
  <c r="R32" i="24"/>
  <c r="R18" i="24"/>
  <c r="R55" i="24"/>
  <c r="R51" i="24"/>
  <c r="R27" i="24"/>
  <c r="R12" i="24"/>
  <c r="AB62" i="24"/>
  <c r="AC58" i="24" s="1"/>
  <c r="AB30" i="24"/>
  <c r="L12" i="24"/>
  <c r="L18" i="24"/>
  <c r="L8" i="24"/>
  <c r="L32" i="24"/>
  <c r="L56" i="24"/>
  <c r="L22" i="24"/>
  <c r="L61" i="24"/>
  <c r="L13" i="24"/>
  <c r="L52" i="24"/>
  <c r="L62" i="24"/>
  <c r="L50" i="24"/>
  <c r="L43" i="24"/>
  <c r="L35" i="24"/>
  <c r="L39" i="24"/>
  <c r="L40" i="24"/>
  <c r="L42" i="24"/>
  <c r="L57" i="24"/>
  <c r="L14" i="24"/>
  <c r="L24" i="24"/>
  <c r="L47" i="24"/>
  <c r="L27" i="24"/>
  <c r="L16" i="24"/>
  <c r="L15" i="24"/>
  <c r="L49" i="24"/>
  <c r="L21" i="24"/>
  <c r="L25" i="24"/>
  <c r="L33" i="24"/>
  <c r="L36" i="24"/>
  <c r="L60" i="24"/>
  <c r="L29" i="24"/>
  <c r="L45" i="24"/>
  <c r="L41" i="24"/>
  <c r="L55" i="24"/>
  <c r="L34" i="24"/>
  <c r="L46" i="24"/>
  <c r="L59" i="24"/>
  <c r="L48" i="24"/>
  <c r="L23" i="24"/>
  <c r="L44" i="24"/>
  <c r="L20" i="24"/>
  <c r="L7" i="24"/>
  <c r="L26" i="24"/>
  <c r="L54" i="24"/>
  <c r="L53" i="24"/>
  <c r="L51" i="24"/>
  <c r="L9" i="24"/>
  <c r="L6" i="24"/>
  <c r="L28" i="24"/>
  <c r="L58" i="24"/>
  <c r="L11" i="24"/>
  <c r="L17" i="24"/>
  <c r="L19" i="24"/>
  <c r="L38" i="24"/>
  <c r="L31" i="24"/>
  <c r="R26" i="24"/>
  <c r="AB37" i="24"/>
  <c r="AB54" i="24"/>
  <c r="L5" i="24"/>
  <c r="C28" i="10"/>
  <c r="AC54" i="24" l="1"/>
  <c r="AC5" i="24"/>
  <c r="AC37" i="24"/>
  <c r="AC26" i="24"/>
  <c r="AC10" i="24"/>
  <c r="AC55" i="24"/>
  <c r="AC62" i="24"/>
  <c r="AC52" i="24"/>
  <c r="AC50" i="24"/>
  <c r="AC57" i="24"/>
  <c r="AC14" i="24"/>
  <c r="AC47" i="24"/>
  <c r="AC35" i="24"/>
  <c r="AC29" i="24"/>
  <c r="AC20" i="24"/>
  <c r="AC28" i="24"/>
  <c r="AC22" i="24"/>
  <c r="AC51" i="24"/>
  <c r="AC61" i="24"/>
  <c r="AC8" i="24"/>
  <c r="AC34" i="24"/>
  <c r="AC12" i="24"/>
  <c r="AC21" i="24"/>
  <c r="AC44" i="24"/>
  <c r="AC49" i="24"/>
  <c r="AC45" i="24"/>
  <c r="AC19" i="24"/>
  <c r="AC42" i="24"/>
  <c r="AC53" i="24"/>
  <c r="AC60" i="24"/>
  <c r="AC13" i="24"/>
  <c r="AC46" i="24"/>
  <c r="AC23" i="24"/>
  <c r="AC33" i="24"/>
  <c r="AC43" i="24"/>
  <c r="AC15" i="24"/>
  <c r="AC25" i="24"/>
  <c r="AC36" i="24"/>
  <c r="AC24" i="24"/>
  <c r="AC48" i="24"/>
  <c r="AC16" i="24"/>
  <c r="AC41" i="24"/>
  <c r="AC9" i="24"/>
  <c r="AC40" i="24"/>
  <c r="AC32" i="24"/>
  <c r="AC11" i="24"/>
  <c r="AC7" i="24"/>
  <c r="AC56" i="24"/>
  <c r="AC27" i="24"/>
  <c r="AC59" i="24"/>
  <c r="AC39" i="24"/>
  <c r="AC18" i="24"/>
  <c r="AC6" i="24"/>
  <c r="AC30" i="24"/>
  <c r="AC38" i="24"/>
  <c r="AC31" i="24"/>
  <c r="AC17" i="24"/>
  <c r="C14" i="7" l="1"/>
  <c r="C27" i="6" l="1"/>
  <c r="J48" i="10" l="1"/>
  <c r="H26" i="10" l="1"/>
  <c r="H28" i="10" s="1"/>
  <c r="H29" i="10" s="1"/>
  <c r="G26" i="10"/>
  <c r="E26" i="10" l="1"/>
  <c r="E28" i="10" s="1"/>
  <c r="E29" i="10" l="1"/>
  <c r="G28" i="10" l="1"/>
  <c r="G29" i="10" s="1"/>
  <c r="R8" i="3" l="1"/>
  <c r="R4" i="3"/>
  <c r="B17" i="6" l="1"/>
  <c r="B16" i="6"/>
  <c r="R6" i="3" s="1"/>
  <c r="B15" i="6"/>
  <c r="B17" i="7"/>
  <c r="R7" i="3" l="1"/>
  <c r="R5" i="3"/>
  <c r="R2" i="3" l="1"/>
  <c r="R3" i="3" s="1"/>
  <c r="C29" i="10" l="1"/>
  <c r="B26" i="10"/>
  <c r="B28" i="10" s="1"/>
  <c r="B29" i="10" s="1"/>
  <c r="E18" i="10"/>
  <c r="I26" i="10" s="1"/>
  <c r="I28" i="10" s="1"/>
  <c r="G18" i="10"/>
  <c r="J71" i="10"/>
  <c r="J66" i="10"/>
  <c r="J73" i="10" l="1"/>
  <c r="H18" i="10"/>
  <c r="K26" i="10" s="1"/>
  <c r="K28" i="10" s="1"/>
  <c r="F26" i="10"/>
  <c r="J59" i="10" l="1"/>
  <c r="J72" i="10" l="1"/>
  <c r="J74" i="10" l="1"/>
  <c r="L72" i="10" l="1"/>
  <c r="L74" i="10"/>
  <c r="L71" i="10"/>
  <c r="L73" i="10"/>
  <c r="K29" i="10" l="1"/>
  <c r="I29" i="10"/>
  <c r="M24" i="10"/>
</calcChain>
</file>

<file path=xl/comments1.xml><?xml version="1.0" encoding="utf-8"?>
<comments xmlns="http://schemas.openxmlformats.org/spreadsheetml/2006/main">
  <authors>
    <author>Jonathan jfl. FLORY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Jonathan jfl. FLORY:</t>
        </r>
        <r>
          <rPr>
            <sz val="9"/>
            <color indexed="81"/>
            <rFont val="Tahoma"/>
            <family val="2"/>
          </rPr>
          <t xml:space="preserve">
celui qui pilote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Jonathan jfl. FLORY:</t>
        </r>
        <r>
          <rPr>
            <sz val="9"/>
            <color indexed="81"/>
            <rFont val="Tahoma"/>
            <family val="2"/>
          </rPr>
          <t xml:space="preserve">
Décrire le type de montage et à qui il va vendre
ex : "VEFA sociale" à "Aménageur XXX"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Jonathan jfl. FLORY:</t>
        </r>
        <r>
          <rPr>
            <sz val="9"/>
            <color indexed="81"/>
            <rFont val="Tahoma"/>
            <family val="2"/>
          </rPr>
          <t xml:space="preserve">
indiquer le nombre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Jonathan jfl. FLORY:</t>
        </r>
        <r>
          <rPr>
            <sz val="9"/>
            <color indexed="81"/>
            <rFont val="Tahoma"/>
            <family val="2"/>
          </rPr>
          <t xml:space="preserve">
indiquer la précision</t>
        </r>
      </text>
    </comment>
  </commentList>
</comments>
</file>

<file path=xl/comments2.xml><?xml version="1.0" encoding="utf-8"?>
<comments xmlns="http://schemas.openxmlformats.org/spreadsheetml/2006/main">
  <authors>
    <author>Philippe phe. HEROGUER</author>
  </authors>
  <commentList>
    <comment ref="F565" authorId="0" shapeId="0">
      <text>
        <r>
          <rPr>
            <b/>
            <sz val="8"/>
            <color indexed="81"/>
            <rFont val="Tahoma"/>
            <family val="2"/>
          </rPr>
          <t>Philippe phe. HEROGUER:</t>
        </r>
        <r>
          <rPr>
            <sz val="8"/>
            <color indexed="81"/>
            <rFont val="Tahoma"/>
            <family val="2"/>
          </rPr>
          <t xml:space="preserve">
intégré communauté du caudresis et du catéis
</t>
        </r>
      </text>
    </comment>
    <comment ref="F867" authorId="0" shapeId="0">
      <text>
        <r>
          <rPr>
            <b/>
            <sz val="8"/>
            <color indexed="81"/>
            <rFont val="Tahoma"/>
            <family val="2"/>
          </rPr>
          <t>Philippe phe. HEROGUER:</t>
        </r>
        <r>
          <rPr>
            <sz val="8"/>
            <color indexed="81"/>
            <rFont val="Tahoma"/>
            <family val="2"/>
          </rPr>
          <t xml:space="preserve">
ancien nom insee obsolète</t>
        </r>
      </text>
    </comment>
  </commentList>
</comments>
</file>

<file path=xl/sharedStrings.xml><?xml version="1.0" encoding="utf-8"?>
<sst xmlns="http://schemas.openxmlformats.org/spreadsheetml/2006/main" count="6402" uniqueCount="1729">
  <si>
    <t>Nom de l'Opération :</t>
  </si>
  <si>
    <t>Commune :</t>
  </si>
  <si>
    <t>Date de simulation :</t>
  </si>
  <si>
    <t>IDENTIFICATION DE L'OPERATION</t>
  </si>
  <si>
    <t>CARACTERISTIQUES DE L'OPERATION</t>
  </si>
  <si>
    <t>Type d'Opérateur :</t>
  </si>
  <si>
    <t>Commentaires</t>
  </si>
  <si>
    <t>Observations / Commentaires :</t>
  </si>
  <si>
    <t>DELAIS DE L'OPERATION</t>
  </si>
  <si>
    <t>Commentaires :</t>
  </si>
  <si>
    <t>Surface au sol (Surface terrain)</t>
  </si>
  <si>
    <t>Surface plancher (SP)</t>
  </si>
  <si>
    <t>Surface habitable (SH)</t>
  </si>
  <si>
    <t>Surface utile (SU)</t>
  </si>
  <si>
    <t>TOTAL</t>
  </si>
  <si>
    <t>Charges foncières</t>
  </si>
  <si>
    <t>Frais financiers et assurances</t>
  </si>
  <si>
    <t>Honoraires de commercialisation</t>
  </si>
  <si>
    <t>Taxes</t>
  </si>
  <si>
    <t>Montant HT</t>
  </si>
  <si>
    <t>Montant TTC</t>
  </si>
  <si>
    <t>oui</t>
  </si>
  <si>
    <t>non</t>
  </si>
  <si>
    <t>ouinon</t>
  </si>
  <si>
    <t>DEPENSES DE L'OPERATION (en €)</t>
  </si>
  <si>
    <t>SURFACES DE L'OPERATION (en m²)</t>
  </si>
  <si>
    <t>Aménagement</t>
  </si>
  <si>
    <t>Travaux bâtiments</t>
  </si>
  <si>
    <t>Montant TVA</t>
  </si>
  <si>
    <t>Taux TVA</t>
  </si>
  <si>
    <t>TauxTVA</t>
  </si>
  <si>
    <t>Etat</t>
  </si>
  <si>
    <t>Région</t>
  </si>
  <si>
    <t>Département</t>
  </si>
  <si>
    <t>Autres</t>
  </si>
  <si>
    <t>Adresse :</t>
  </si>
  <si>
    <t>Code Postal :</t>
  </si>
  <si>
    <t>Téléphone :</t>
  </si>
  <si>
    <t>E-mail :</t>
  </si>
  <si>
    <t>SIMULATION</t>
  </si>
  <si>
    <t>LOCALISATION</t>
  </si>
  <si>
    <t xml:space="preserve">OPERATEUR </t>
  </si>
  <si>
    <t>Autres frais</t>
  </si>
  <si>
    <t>Frais de notaires</t>
  </si>
  <si>
    <t>Etudes géotechniques</t>
  </si>
  <si>
    <t>Autres frais d'acquisition (à préciser)</t>
  </si>
  <si>
    <t>Espaces verts, clôtures</t>
  </si>
  <si>
    <t>Taxe d'aménagement</t>
  </si>
  <si>
    <t>Autres taxes (à préciser)</t>
  </si>
  <si>
    <t>EMPRUNTS</t>
  </si>
  <si>
    <t>SUBVENTIONS</t>
  </si>
  <si>
    <t>FONDS PROPRES</t>
  </si>
  <si>
    <t>Libellés et Commentaires</t>
  </si>
  <si>
    <t>Emprunt n°1</t>
  </si>
  <si>
    <t>Emprunt n°2</t>
  </si>
  <si>
    <t>Emprunt n°3</t>
  </si>
  <si>
    <t>Emprunt n°4</t>
  </si>
  <si>
    <t>Emprunt n°5</t>
  </si>
  <si>
    <t>Emprunt n°6</t>
  </si>
  <si>
    <t>Fonds propres récupérables</t>
  </si>
  <si>
    <t>Fonds propres non récupérables</t>
  </si>
  <si>
    <t>Frais annexes</t>
  </si>
  <si>
    <t>Autres frais annexes (à préciser)</t>
  </si>
  <si>
    <t>Frais financiers</t>
  </si>
  <si>
    <t>Autres surfaces (destination)</t>
  </si>
  <si>
    <t>Type/Commentaires</t>
  </si>
  <si>
    <t>Référé préventif</t>
  </si>
  <si>
    <t>Dépenses de publicité/communication</t>
  </si>
  <si>
    <t>Honoraires techniques</t>
  </si>
  <si>
    <t>Architecte/maître d'œuvre</t>
  </si>
  <si>
    <t>Coordinateur sécurité protection santé (CSPS)</t>
  </si>
  <si>
    <t>Bureau de contrôle</t>
  </si>
  <si>
    <t>Révisions</t>
  </si>
  <si>
    <t>Programme</t>
  </si>
  <si>
    <t>Parcelles :</t>
  </si>
  <si>
    <t>Promoteur</t>
  </si>
  <si>
    <t>Bailleur social</t>
  </si>
  <si>
    <t>Libellé de commune EPF</t>
  </si>
  <si>
    <t>ABANCOURT</t>
  </si>
  <si>
    <t>ABLAIN-SAINT-NAZAIRE</t>
  </si>
  <si>
    <t>ABLAINZEVELLE</t>
  </si>
  <si>
    <t>ABSCON</t>
  </si>
  <si>
    <t>ACHEVILLE</t>
  </si>
  <si>
    <t>ACHICOURT</t>
  </si>
  <si>
    <t>ACHIET-LE-GRAND</t>
  </si>
  <si>
    <t>ACHIET-LE-PETIT</t>
  </si>
  <si>
    <t>ACQ</t>
  </si>
  <si>
    <t>ACQUIN-WESTBÉCOURT</t>
  </si>
  <si>
    <t>ADINFER</t>
  </si>
  <si>
    <t>AFFRINGUES</t>
  </si>
  <si>
    <t>AGNEZ-LÈS-DUISANS</t>
  </si>
  <si>
    <t>AGNIÈRES</t>
  </si>
  <si>
    <t>AGNY</t>
  </si>
  <si>
    <t>AIBES</t>
  </si>
  <si>
    <t>AIRE-SUR-LA-LYS</t>
  </si>
  <si>
    <t>AIRON-NOTRE-DAME</t>
  </si>
  <si>
    <t>AIRON-SAINT-VAAST</t>
  </si>
  <si>
    <t>AIX</t>
  </si>
  <si>
    <t>AIX-EN-ERGNY</t>
  </si>
  <si>
    <t>AIX-EN-ISSART</t>
  </si>
  <si>
    <t>AIX-NOULETTE</t>
  </si>
  <si>
    <t>ALEMBON</t>
  </si>
  <si>
    <t>ALETTE</t>
  </si>
  <si>
    <t>ALINCTHUN</t>
  </si>
  <si>
    <t>ALLENNES-LES-MARAIS</t>
  </si>
  <si>
    <t>ALLOUAGNE</t>
  </si>
  <si>
    <t>ALQUINES</t>
  </si>
  <si>
    <t>AMBLETEUSE</t>
  </si>
  <si>
    <t>AMBRICOURT</t>
  </si>
  <si>
    <t>AMBRINES</t>
  </si>
  <si>
    <t>AMES</t>
  </si>
  <si>
    <t>AMETTES</t>
  </si>
  <si>
    <t>AMFROIPRET</t>
  </si>
  <si>
    <t>AMPLIER</t>
  </si>
  <si>
    <t>ANDRES</t>
  </si>
  <si>
    <t>ANGRES</t>
  </si>
  <si>
    <t>ANHIERS</t>
  </si>
  <si>
    <t>ANICHE</t>
  </si>
  <si>
    <t>ANNAY</t>
  </si>
  <si>
    <t>ANNEQUIN</t>
  </si>
  <si>
    <t>ANNEUX</t>
  </si>
  <si>
    <t>ANNEZIN</t>
  </si>
  <si>
    <t>ANNOEULLIN</t>
  </si>
  <si>
    <t>ANOR</t>
  </si>
  <si>
    <t>ANSTAING</t>
  </si>
  <si>
    <t>ANVIN</t>
  </si>
  <si>
    <t>ANZIN</t>
  </si>
  <si>
    <t>ANZIN-SAINT-AUBIN</t>
  </si>
  <si>
    <t>ARDRES</t>
  </si>
  <si>
    <t>ARLEUX</t>
  </si>
  <si>
    <t>ARLEUX-EN-GOHELLE</t>
  </si>
  <si>
    <t>ARMBOUTS-CAPPEL</t>
  </si>
  <si>
    <t>ARMENTIÈRES</t>
  </si>
  <si>
    <t>ARNÈKE</t>
  </si>
  <si>
    <t>ARQUES</t>
  </si>
  <si>
    <t>ARRAS</t>
  </si>
  <si>
    <t>ARTRES</t>
  </si>
  <si>
    <t>ASSEVENT</t>
  </si>
  <si>
    <t>ATHIES</t>
  </si>
  <si>
    <t>ATTICHES</t>
  </si>
  <si>
    <t>ATTIN</t>
  </si>
  <si>
    <t>AUBENCHEUL-AU-BAC</t>
  </si>
  <si>
    <t>AUBERCHICOURT</t>
  </si>
  <si>
    <t>AUBERS</t>
  </si>
  <si>
    <t>AUBIGNY-AU-BAC</t>
  </si>
  <si>
    <t>AUBIGNY-EN-ARTOIS</t>
  </si>
  <si>
    <t>AUBIN-SAINT-VAAST</t>
  </si>
  <si>
    <t>AUBROMETZ</t>
  </si>
  <si>
    <t>AUBRY-DU-HAINAUT</t>
  </si>
  <si>
    <t>AUBY</t>
  </si>
  <si>
    <t>AUCHEL</t>
  </si>
  <si>
    <t>AUCHY-AU-BOIS</t>
  </si>
  <si>
    <t>AUCHY-LÈS-HESDIN</t>
  </si>
  <si>
    <t>AUCHY-LES-MINES</t>
  </si>
  <si>
    <t>AUCHY-LEZ-ORCHIES</t>
  </si>
  <si>
    <t>AUDEMBERT</t>
  </si>
  <si>
    <t>AUDIGNIES</t>
  </si>
  <si>
    <t>AUDINCTHUN</t>
  </si>
  <si>
    <t>AUDINGHEN</t>
  </si>
  <si>
    <t>AUDREHEM</t>
  </si>
  <si>
    <t>AUDRESSELLES</t>
  </si>
  <si>
    <t>AUDRUICQ</t>
  </si>
  <si>
    <t>AULNOYE-AYMERIES</t>
  </si>
  <si>
    <t>AULNOY-LEZ-VALENCIENNES</t>
  </si>
  <si>
    <t>AUMERVAL</t>
  </si>
  <si>
    <t>AUTINGUES</t>
  </si>
  <si>
    <t>AUXI-LE-CHÂTEAU</t>
  </si>
  <si>
    <t>AVELIN</t>
  </si>
  <si>
    <t>AVERDOINGT</t>
  </si>
  <si>
    <t>AVESNELLES</t>
  </si>
  <si>
    <t>AVESNES</t>
  </si>
  <si>
    <t>AVESNES-LE-COMTE</t>
  </si>
  <si>
    <t>AVESNES-LES-AUBERT</t>
  </si>
  <si>
    <t>AVESNES-LÈS-BAPAUME</t>
  </si>
  <si>
    <t>AVESNES-LE-SEC</t>
  </si>
  <si>
    <t>AVESNES-SUR-HELPE</t>
  </si>
  <si>
    <t>AVION</t>
  </si>
  <si>
    <t>AVONDANCE</t>
  </si>
  <si>
    <t>AVROULT</t>
  </si>
  <si>
    <t>AWOINGT</t>
  </si>
  <si>
    <t>AYETTE</t>
  </si>
  <si>
    <t>AZINCOURT</t>
  </si>
  <si>
    <t>BACHANT</t>
  </si>
  <si>
    <t>BACHY</t>
  </si>
  <si>
    <t>BAILLEUL</t>
  </si>
  <si>
    <t>BAILLEUL-AUX-CORNAILLES</t>
  </si>
  <si>
    <t>BAILLEUL-LÈS-PERNES</t>
  </si>
  <si>
    <t>BAILLEULMONT</t>
  </si>
  <si>
    <t>BAILLEUL-SIR-BERTHOULT</t>
  </si>
  <si>
    <t>BAILLEULVAL</t>
  </si>
  <si>
    <t>BAINCTHUN</t>
  </si>
  <si>
    <t>BAINGHEN</t>
  </si>
  <si>
    <t>BAISIEUX</t>
  </si>
  <si>
    <t>BAIVES</t>
  </si>
  <si>
    <t>BAJUS</t>
  </si>
  <si>
    <t>BALINGHEM</t>
  </si>
  <si>
    <t>BAMBECQUE</t>
  </si>
  <si>
    <t>BANCOURT</t>
  </si>
  <si>
    <t>BANTEUX</t>
  </si>
  <si>
    <t>BANTIGNY</t>
  </si>
  <si>
    <t>BANTOUZELLE</t>
  </si>
  <si>
    <t>BAPAUME</t>
  </si>
  <si>
    <t>BARALLE</t>
  </si>
  <si>
    <t>BARASTRE</t>
  </si>
  <si>
    <t>BARLIN</t>
  </si>
  <si>
    <t>BARLY</t>
  </si>
  <si>
    <t>BAS-LIEU</t>
  </si>
  <si>
    <t>BASSEUX</t>
  </si>
  <si>
    <t>BAUVIN</t>
  </si>
  <si>
    <t>BAVAY</t>
  </si>
  <si>
    <t>BAVINCHOVE</t>
  </si>
  <si>
    <t>BAVINCOURT</t>
  </si>
  <si>
    <t>BAYENGHEM-LÈS-ÉPERLECQUES</t>
  </si>
  <si>
    <t>BAYENGHEM-LÈS-SENINGHEM</t>
  </si>
  <si>
    <t>BAZINGHEN</t>
  </si>
  <si>
    <t>BAZUEL</t>
  </si>
  <si>
    <t>BÉALENCOURT</t>
  </si>
  <si>
    <t>BEAUCAMPS-LIGNY</t>
  </si>
  <si>
    <t>BEAUDIGNIES</t>
  </si>
  <si>
    <t>BEAUDRICOURT</t>
  </si>
  <si>
    <t>BEAUFORT</t>
  </si>
  <si>
    <t>BEAUFORT-BLAVINCOURT</t>
  </si>
  <si>
    <t>BEAULENCOURT</t>
  </si>
  <si>
    <t>BEAUMERIE-SAINT-MARTIN</t>
  </si>
  <si>
    <t>BEAUMETZ-LÈS-AIRE</t>
  </si>
  <si>
    <t>BEAUMETZ-LÈS-CAMBRAI</t>
  </si>
  <si>
    <t>BEAUMETZ-LÈS-LOGES</t>
  </si>
  <si>
    <t>BEAUMONT-EN-CAMBRÉSIS</t>
  </si>
  <si>
    <t>BEAURAIN</t>
  </si>
  <si>
    <t>BEAURAINS</t>
  </si>
  <si>
    <t>BEAURAINVILLE</t>
  </si>
  <si>
    <t>BEAUREPAIRE-SUR-SAMBRE</t>
  </si>
  <si>
    <t>BEAURIEUX</t>
  </si>
  <si>
    <t>BEAUVOIR-WAVANS</t>
  </si>
  <si>
    <t>BEAUVOIS</t>
  </si>
  <si>
    <t>BEAUVOIS-EN-CAMBRÉSIS</t>
  </si>
  <si>
    <t>BÉCOURT</t>
  </si>
  <si>
    <t>BÉHAGNIES</t>
  </si>
  <si>
    <t>BELLAING</t>
  </si>
  <si>
    <t>BELLEBRUNE</t>
  </si>
  <si>
    <t>BELLE-ET-HOULLEFORT</t>
  </si>
  <si>
    <t>BELLIGNIES</t>
  </si>
  <si>
    <t>BELLONNE</t>
  </si>
  <si>
    <t>BÉNIFONTAINE</t>
  </si>
  <si>
    <t>BERCK</t>
  </si>
  <si>
    <t>BÉRELLES</t>
  </si>
  <si>
    <t>BERGUENEUSE</t>
  </si>
  <si>
    <t>BERGUES</t>
  </si>
  <si>
    <t>BERLAIMONT</t>
  </si>
  <si>
    <t>BERLENCOURT-LE-CAUROY</t>
  </si>
  <si>
    <t>BERLES-AU-BOIS</t>
  </si>
  <si>
    <t>BERLES-MONCHEL</t>
  </si>
  <si>
    <t>BERMERAIN</t>
  </si>
  <si>
    <t>BERMERIES</t>
  </si>
  <si>
    <t>BERMICOURT</t>
  </si>
  <si>
    <t>BERNEVILLE</t>
  </si>
  <si>
    <t>BERNIEULLES</t>
  </si>
  <si>
    <t>BERSÉE</t>
  </si>
  <si>
    <t>BERSILLIES</t>
  </si>
  <si>
    <t>BERTHEN</t>
  </si>
  <si>
    <t>BERTINCOURT</t>
  </si>
  <si>
    <t>BERTRY</t>
  </si>
  <si>
    <t>BÉTHENCOURT</t>
  </si>
  <si>
    <t>BÉTHONSART</t>
  </si>
  <si>
    <t>BÉTHUNE</t>
  </si>
  <si>
    <t>BETTIGNIES</t>
  </si>
  <si>
    <t>BETTRECHIES</t>
  </si>
  <si>
    <t>BEUGIN</t>
  </si>
  <si>
    <t>BEUGNÂTRE</t>
  </si>
  <si>
    <t>BEUGNIES</t>
  </si>
  <si>
    <t>BEUGNY</t>
  </si>
  <si>
    <t>BEUSSENT</t>
  </si>
  <si>
    <t>BEUTIN</t>
  </si>
  <si>
    <t>BEUVRAGES</t>
  </si>
  <si>
    <t>BEUVREQUEN</t>
  </si>
  <si>
    <t>BEUVRY</t>
  </si>
  <si>
    <t>BEUVRY-LA-FORÊT</t>
  </si>
  <si>
    <t>BÉVILLERS</t>
  </si>
  <si>
    <t>BEZINGHEM</t>
  </si>
  <si>
    <t>BIACHE-SAINT-VAAST</t>
  </si>
  <si>
    <t>BIEFVILLERS-LÈS-BAPAUME</t>
  </si>
  <si>
    <t>BIENVILLERS-AU-BOIS</t>
  </si>
  <si>
    <t>BIERNE</t>
  </si>
  <si>
    <t>BIHUCOURT</t>
  </si>
  <si>
    <t>BILLY-BERCLAU</t>
  </si>
  <si>
    <t>BILLY-MONTIGNY</t>
  </si>
  <si>
    <t>BIMONT</t>
  </si>
  <si>
    <t>BISSEZEELE</t>
  </si>
  <si>
    <t>BLAIRVILLE</t>
  </si>
  <si>
    <t>BLANGERVAL-BLANGERMONT</t>
  </si>
  <si>
    <t>BLANGY-SUR-TERNOISE</t>
  </si>
  <si>
    <t>BLARINGHEM</t>
  </si>
  <si>
    <t>BLÉCOURT</t>
  </si>
  <si>
    <t>BLENDECQUES</t>
  </si>
  <si>
    <t>BLÉQUIN</t>
  </si>
  <si>
    <t>BLESSY</t>
  </si>
  <si>
    <t>BLINGEL</t>
  </si>
  <si>
    <t>BOESCHEPE</t>
  </si>
  <si>
    <t>BOËSEGHEM</t>
  </si>
  <si>
    <t>BOFFLES</t>
  </si>
  <si>
    <t>BOIRY-BECQUERELLE</t>
  </si>
  <si>
    <t>BOIRY-NOTRE-DAME</t>
  </si>
  <si>
    <t>BOIRY-SAINTE-RICTRUDE</t>
  </si>
  <si>
    <t>BOIRY-SAINT-MARTIN</t>
  </si>
  <si>
    <t>BOIS-BERNARD</t>
  </si>
  <si>
    <t>BOISDINGHEM</t>
  </si>
  <si>
    <t>BOIS-GRENIER</t>
  </si>
  <si>
    <t>BOISJEAN</t>
  </si>
  <si>
    <t>BOISLEUX-AU-MONT</t>
  </si>
  <si>
    <t>BOISLEUX-SAINT-MARC</t>
  </si>
  <si>
    <t>BOLLEZEELE</t>
  </si>
  <si>
    <t>BOMY</t>
  </si>
  <si>
    <t>BONDUES</t>
  </si>
  <si>
    <t>BONNIÈRES</t>
  </si>
  <si>
    <t>BONNINGUES-LÈS-ARDRES</t>
  </si>
  <si>
    <t>BONNINGUES-LÈS-CALAIS</t>
  </si>
  <si>
    <t>BORRE</t>
  </si>
  <si>
    <t>BOUBERS-LÈS-HESMOND</t>
  </si>
  <si>
    <t>BOUBERS-SUR-CANCHE</t>
  </si>
  <si>
    <t>BOUCHAIN</t>
  </si>
  <si>
    <t>BOUIN-PLUMOISON</t>
  </si>
  <si>
    <t>BOULOGNE-SUR-HELPE</t>
  </si>
  <si>
    <t>BOULOGNE-SUR-MER</t>
  </si>
  <si>
    <t>BOUQUEHAULT</t>
  </si>
  <si>
    <t>BOURBOURG</t>
  </si>
  <si>
    <t>BOURECQ</t>
  </si>
  <si>
    <t>BOURET-SUR-CANCHE</t>
  </si>
  <si>
    <t>BOURGHELLES</t>
  </si>
  <si>
    <t>BOURLON</t>
  </si>
  <si>
    <t>BOURNONVILLE</t>
  </si>
  <si>
    <t>BOURS</t>
  </si>
  <si>
    <t>BOURSIES</t>
  </si>
  <si>
    <t>BOURSIN</t>
  </si>
  <si>
    <t>BOURTHES</t>
  </si>
  <si>
    <t>BOUSBECQUE</t>
  </si>
  <si>
    <t>BOUSIES</t>
  </si>
  <si>
    <t>BOUSIGNIES</t>
  </si>
  <si>
    <t>BOUSIGNIES-SUR-ROC</t>
  </si>
  <si>
    <t>BOUSSIÈRES-EN-CAMBRÉSIS</t>
  </si>
  <si>
    <t>BOUSSIÈRES-SUR-SAMBRE</t>
  </si>
  <si>
    <t>BOUSSOIS</t>
  </si>
  <si>
    <t>BOUVELINGHEM</t>
  </si>
  <si>
    <t>BOUVIGNIES</t>
  </si>
  <si>
    <t>BOUVIGNY-BOYEFFLES</t>
  </si>
  <si>
    <t>BOUVINES</t>
  </si>
  <si>
    <t>BOYAVAL</t>
  </si>
  <si>
    <t>BOYELLES</t>
  </si>
  <si>
    <t>BRAY-DUNES</t>
  </si>
  <si>
    <t>BREBIÈRES</t>
  </si>
  <si>
    <t>BRÊMES</t>
  </si>
  <si>
    <t>BRÉVILLERS</t>
  </si>
  <si>
    <t>BRÉXENT-ÉNOCQ</t>
  </si>
  <si>
    <t>BRIAS</t>
  </si>
  <si>
    <t>BRIASTRE</t>
  </si>
  <si>
    <t>BRILLON</t>
  </si>
  <si>
    <t>BRIMEUX</t>
  </si>
  <si>
    <t>BROUCKERQUE</t>
  </si>
  <si>
    <t>BROXEELE</t>
  </si>
  <si>
    <t>BRUAY-LA-BUISSIÈRE</t>
  </si>
  <si>
    <t>BRUAY-SUR-L'ESCAUT</t>
  </si>
  <si>
    <t>BRUILLE-LEZ-MARCHIENNES</t>
  </si>
  <si>
    <t>BRUILLE-SAINT-AMAND</t>
  </si>
  <si>
    <t>BRUNEMBERT</t>
  </si>
  <si>
    <t>BRUNÉMONT</t>
  </si>
  <si>
    <t>BRY</t>
  </si>
  <si>
    <t>BUCQUOY</t>
  </si>
  <si>
    <t>BUGNICOURT</t>
  </si>
  <si>
    <t>BUIRE-AU-BOIS</t>
  </si>
  <si>
    <t>BUIRE-LE-SEC</t>
  </si>
  <si>
    <t>BUISSY</t>
  </si>
  <si>
    <t>BULLECOURT</t>
  </si>
  <si>
    <t>BULLY-LES-MINES</t>
  </si>
  <si>
    <t>BUNEVILLE</t>
  </si>
  <si>
    <t>BURBURE</t>
  </si>
  <si>
    <t>BUS</t>
  </si>
  <si>
    <t>BUSIGNY</t>
  </si>
  <si>
    <t>BUSNES</t>
  </si>
  <si>
    <t>BUYSSCHEURE</t>
  </si>
  <si>
    <t>CAËSTRE</t>
  </si>
  <si>
    <t>CAFFIERS</t>
  </si>
  <si>
    <t>CAGNICOURT</t>
  </si>
  <si>
    <t>CAGNONCLES</t>
  </si>
  <si>
    <t>CALAIS</t>
  </si>
  <si>
    <t>CALONNE-RICOUART</t>
  </si>
  <si>
    <t>CALONNE-SUR-LA-LYS</t>
  </si>
  <si>
    <t>CAMBLAIN-CHÂTELAIN</t>
  </si>
  <si>
    <t>CAMBLAIN-L'ABBÉ</t>
  </si>
  <si>
    <t>CAMBLIGNEUL</t>
  </si>
  <si>
    <t>CAMBRAI</t>
  </si>
  <si>
    <t>CAMBRIN</t>
  </si>
  <si>
    <t>CAMIERS</t>
  </si>
  <si>
    <t>CAMPAGNE-LÈS-BOULONNAIS</t>
  </si>
  <si>
    <t>CAMPAGNE-LÈS-GUINES</t>
  </si>
  <si>
    <t>CAMPAGNE-LÈS-HESDIN</t>
  </si>
  <si>
    <t>CAMPAGNE-LÈS-WARDRECQUES</t>
  </si>
  <si>
    <t>CAMPHIN-EN-CAREMBAULT</t>
  </si>
  <si>
    <t>CAMPHIN-EN-PÉVÈLE</t>
  </si>
  <si>
    <t>CAMPIGNEULLES-LES-GRANDES</t>
  </si>
  <si>
    <t>CAMPIGNEULLES-LES-PETITES</t>
  </si>
  <si>
    <t>CANETTEMONT</t>
  </si>
  <si>
    <t>CANLERS</t>
  </si>
  <si>
    <t>CANTAING-SUR-ESCAUT</t>
  </si>
  <si>
    <t>CANTELEUX</t>
  </si>
  <si>
    <t>CANTIN</t>
  </si>
  <si>
    <t>CAPELLE</t>
  </si>
  <si>
    <t>CAPELLE-FERMONT</t>
  </si>
  <si>
    <t>CAPELLE-LÈS-HESDIN</t>
  </si>
  <si>
    <t>CAPINGHEM</t>
  </si>
  <si>
    <t>CAPPELLE-BROUCK</t>
  </si>
  <si>
    <t>CAPPELLE-EN-PÉVÈLE</t>
  </si>
  <si>
    <t>CAPPELLE-LA-GRANDE</t>
  </si>
  <si>
    <t>CARENCY</t>
  </si>
  <si>
    <t>CARLY</t>
  </si>
  <si>
    <t>CARNIÈRES</t>
  </si>
  <si>
    <t>CARNIN</t>
  </si>
  <si>
    <t>CARTIGNIES</t>
  </si>
  <si>
    <t>CARVIN</t>
  </si>
  <si>
    <t>CASSEL</t>
  </si>
  <si>
    <t>CATILLON-SUR-SAMBRE</t>
  </si>
  <si>
    <t>CATTENIÈRES</t>
  </si>
  <si>
    <t>CAUCHY-À-LA-TOUR</t>
  </si>
  <si>
    <t>CAUCOURT</t>
  </si>
  <si>
    <t>CAUDRY</t>
  </si>
  <si>
    <t>CAULLERY</t>
  </si>
  <si>
    <t>CAUMONT</t>
  </si>
  <si>
    <t>CAUROIR</t>
  </si>
  <si>
    <t>CAVRON-SAINT-MARTIN</t>
  </si>
  <si>
    <t>CERFONTAINE</t>
  </si>
  <si>
    <t>CHÂTEAU-L'ABBAYE</t>
  </si>
  <si>
    <t>CHELERS</t>
  </si>
  <si>
    <t>CHEMY</t>
  </si>
  <si>
    <t>CHÉRENG</t>
  </si>
  <si>
    <t>CHÉRIENNES</t>
  </si>
  <si>
    <t>CHÉRISY</t>
  </si>
  <si>
    <t>CHOCQUES</t>
  </si>
  <si>
    <t>CHOISIES</t>
  </si>
  <si>
    <t>CLAIRFAYTS</t>
  </si>
  <si>
    <t>CLAIRMARAIS</t>
  </si>
  <si>
    <t>CLARQUES</t>
  </si>
  <si>
    <t>CLARY</t>
  </si>
  <si>
    <t>CLENLEU</t>
  </si>
  <si>
    <t>CLERQUES</t>
  </si>
  <si>
    <t>CLÉTY</t>
  </si>
  <si>
    <t>COBRIEUX</t>
  </si>
  <si>
    <t>COLEMBERT</t>
  </si>
  <si>
    <t>COLLERET</t>
  </si>
  <si>
    <t>COLLINE-BEAUMONT</t>
  </si>
  <si>
    <t>COMINES</t>
  </si>
  <si>
    <t>CONCHIL-LE-TEMPLE</t>
  </si>
  <si>
    <t>CONCHY-SUR-CANCHE</t>
  </si>
  <si>
    <t>CONDÉ-SUR-L'ESCAUT</t>
  </si>
  <si>
    <t>CONDETTE</t>
  </si>
  <si>
    <t>CONTES</t>
  </si>
  <si>
    <t>CONTEVILLE-EN-TERNOIS</t>
  </si>
  <si>
    <t>CONTEVILLE-LÈS-BOULOGNE</t>
  </si>
  <si>
    <t>COQUELLES</t>
  </si>
  <si>
    <t>CORBEHEM</t>
  </si>
  <si>
    <t>CORMONT</t>
  </si>
  <si>
    <t>COUDEKERQUE-BRANCHE</t>
  </si>
  <si>
    <t>COUDEKERQUE-VILLAGE</t>
  </si>
  <si>
    <t>COUIN</t>
  </si>
  <si>
    <t>COULLEMONT</t>
  </si>
  <si>
    <t>COULOGNE</t>
  </si>
  <si>
    <t>COULOMBY</t>
  </si>
  <si>
    <t>COUPELLE-NEUVE</t>
  </si>
  <si>
    <t>COUPELLE-VIEILLE</t>
  </si>
  <si>
    <t>COURCELLES-LE-COMTE</t>
  </si>
  <si>
    <t>COURCELLES-LÈS-LENS</t>
  </si>
  <si>
    <t>COURCHELETTES</t>
  </si>
  <si>
    <t>COURRIÈRES</t>
  </si>
  <si>
    <t>COURSET</t>
  </si>
  <si>
    <t>COUSOLRE</t>
  </si>
  <si>
    <t>COUTICHES</t>
  </si>
  <si>
    <t>COUTURELLE</t>
  </si>
  <si>
    <t>COYECQUES</t>
  </si>
  <si>
    <t>CRAYWICK</t>
  </si>
  <si>
    <t>CRÉMAREST</t>
  </si>
  <si>
    <t>CRÉPY</t>
  </si>
  <si>
    <t>CRÉQUY</t>
  </si>
  <si>
    <t>CRESPIN</t>
  </si>
  <si>
    <t>CRÈVECŒUR-SUR-L'ESCAUT</t>
  </si>
  <si>
    <t>CROCHTE</t>
  </si>
  <si>
    <t>CROISETTE</t>
  </si>
  <si>
    <t>CROISILLES</t>
  </si>
  <si>
    <t>CROIX</t>
  </si>
  <si>
    <t>CROIX-CALUYAU</t>
  </si>
  <si>
    <t>CROIX-EN-TERNOIS</t>
  </si>
  <si>
    <t>CUCQ</t>
  </si>
  <si>
    <t>CUINCHY</t>
  </si>
  <si>
    <t>CUINCY</t>
  </si>
  <si>
    <t>CURGIES</t>
  </si>
  <si>
    <t>CUVILLERS</t>
  </si>
  <si>
    <t>CYSOING</t>
  </si>
  <si>
    <t>DAINVILLE</t>
  </si>
  <si>
    <t>DAMOUSIES</t>
  </si>
  <si>
    <t>DANNES</t>
  </si>
  <si>
    <t>DECHY</t>
  </si>
  <si>
    <t>DEHÉRIES</t>
  </si>
  <si>
    <t>DELETTES</t>
  </si>
  <si>
    <t>DENAIN</t>
  </si>
  <si>
    <t>DENIER</t>
  </si>
  <si>
    <t>DENNEBRŒUCQ</t>
  </si>
  <si>
    <t>DESVRES</t>
  </si>
  <si>
    <t>DEÛLÉMONT</t>
  </si>
  <si>
    <t>DIÉVAL</t>
  </si>
  <si>
    <t>DIMECHAUX</t>
  </si>
  <si>
    <t>DIMONT</t>
  </si>
  <si>
    <t>DIVION</t>
  </si>
  <si>
    <t>DOHEM</t>
  </si>
  <si>
    <t>DOIGNIES</t>
  </si>
  <si>
    <t>DOMPIERRE-SUR-HELPE</t>
  </si>
  <si>
    <t>DON</t>
  </si>
  <si>
    <t>DOUAI</t>
  </si>
  <si>
    <t>DOUCHY-LÈS-AYETTE</t>
  </si>
  <si>
    <t>DOUCHY-LES-MINES</t>
  </si>
  <si>
    <t>DOUDEAUVILLE</t>
  </si>
  <si>
    <t>DOURGES</t>
  </si>
  <si>
    <t>DOURIEZ</t>
  </si>
  <si>
    <t>DOURLERS</t>
  </si>
  <si>
    <t>DOUVRIN</t>
  </si>
  <si>
    <t>DRINCHAM</t>
  </si>
  <si>
    <t>DROCOURT</t>
  </si>
  <si>
    <t>DROUVIN-LE-MARAIS</t>
  </si>
  <si>
    <t>DUISANS</t>
  </si>
  <si>
    <t>DUNKERQUE</t>
  </si>
  <si>
    <t>DURY</t>
  </si>
  <si>
    <t>EBBLINGHEM</t>
  </si>
  <si>
    <t>ÉCAILLON</t>
  </si>
  <si>
    <t>ECCLES</t>
  </si>
  <si>
    <t>ECHINGHEN</t>
  </si>
  <si>
    <t>ÉCLAIBES</t>
  </si>
  <si>
    <t>ÉCLIMEUX</t>
  </si>
  <si>
    <t>ÉCOIVRES</t>
  </si>
  <si>
    <t>ÉCOURT-SAINT-QUENTIN</t>
  </si>
  <si>
    <t>ÉCOUST-SAINT-MEIN</t>
  </si>
  <si>
    <t>ECQUEDECQUES</t>
  </si>
  <si>
    <t>ECQUES</t>
  </si>
  <si>
    <t>ÉCUÉLIN</t>
  </si>
  <si>
    <t>ÉCUIRES</t>
  </si>
  <si>
    <t>ÉCURIE</t>
  </si>
  <si>
    <t>EECKE</t>
  </si>
  <si>
    <t>ÉLESMES</t>
  </si>
  <si>
    <t>ÉLEU-DIT-LEAUWETTE</t>
  </si>
  <si>
    <t>ÉLINCOURT</t>
  </si>
  <si>
    <t>ELNES</t>
  </si>
  <si>
    <t>EMBRY</t>
  </si>
  <si>
    <t>ÉMERCHICOURT</t>
  </si>
  <si>
    <t>EMMERIN</t>
  </si>
  <si>
    <t>ENGLEFONTAINE</t>
  </si>
  <si>
    <t>ENGLOS</t>
  </si>
  <si>
    <t>ENGUINEGATTE</t>
  </si>
  <si>
    <t>ENNETIÈRES-EN-WEPPES</t>
  </si>
  <si>
    <t>ENNEVELIN</t>
  </si>
  <si>
    <t>ENQUIN-LES-MINES</t>
  </si>
  <si>
    <t>ENQUIN-SUR-BAILLONS</t>
  </si>
  <si>
    <t>ÉPERLECQUES</t>
  </si>
  <si>
    <t>ÉPINOY</t>
  </si>
  <si>
    <t>EPPE-SAUVAGE</t>
  </si>
  <si>
    <t>EPS</t>
  </si>
  <si>
    <t>ÉQUIHEN-PLAGE</t>
  </si>
  <si>
    <t>ÉQUIRRE</t>
  </si>
  <si>
    <t>ERCHIN</t>
  </si>
  <si>
    <t>ERGNY</t>
  </si>
  <si>
    <t>ÉRIN</t>
  </si>
  <si>
    <t>ERINGHEM</t>
  </si>
  <si>
    <t>ERNY-SAINT-JULIEN</t>
  </si>
  <si>
    <t>ERQUINGHEM-LE-SEC</t>
  </si>
  <si>
    <t>ERQUINGHEM-LYS</t>
  </si>
  <si>
    <t>ERRE</t>
  </si>
  <si>
    <t>ERVILLERS</t>
  </si>
  <si>
    <t>ESCALLES</t>
  </si>
  <si>
    <t>ESCARMAIN</t>
  </si>
  <si>
    <t>ESCAUDAIN</t>
  </si>
  <si>
    <t>ESCAUDŒUVRES</t>
  </si>
  <si>
    <t>ESCAUTPONT</t>
  </si>
  <si>
    <t>ESCOBECQUES</t>
  </si>
  <si>
    <t>ESCŒUILLES</t>
  </si>
  <si>
    <t>ESNES</t>
  </si>
  <si>
    <t>ESQUELBECQ</t>
  </si>
  <si>
    <t>ESQUERCHIN</t>
  </si>
  <si>
    <t>ESQUERDES</t>
  </si>
  <si>
    <t>ESSARS</t>
  </si>
  <si>
    <t>ESTAIRES</t>
  </si>
  <si>
    <t>ESTEVELLES</t>
  </si>
  <si>
    <t>ESTOURMEL</t>
  </si>
  <si>
    <t>ESTRÉE</t>
  </si>
  <si>
    <t>ESTRÉE-BLANCHE</t>
  </si>
  <si>
    <t>ESTRÉE-CAUCHY</t>
  </si>
  <si>
    <t>ESTRÉELLES</t>
  </si>
  <si>
    <t>ESTRÉES</t>
  </si>
  <si>
    <t>ESTRÉE-WAMIN</t>
  </si>
  <si>
    <t>ESTREUX</t>
  </si>
  <si>
    <t>ESTRUN</t>
  </si>
  <si>
    <t>ESWARS</t>
  </si>
  <si>
    <t>ÉTAING</t>
  </si>
  <si>
    <t>ÉTAPLES</t>
  </si>
  <si>
    <t>ÉTERPIGNY</t>
  </si>
  <si>
    <t>ETH</t>
  </si>
  <si>
    <t>ÉTRŒUNGT</t>
  </si>
  <si>
    <t>ÉTRUN</t>
  </si>
  <si>
    <t>ÉVIN-MALMAISON</t>
  </si>
  <si>
    <t>FACHES-THUMESNIL</t>
  </si>
  <si>
    <t>FAMARS</t>
  </si>
  <si>
    <t>FAMECHON</t>
  </si>
  <si>
    <t>FAMPOUX</t>
  </si>
  <si>
    <t>FARBUS</t>
  </si>
  <si>
    <t>FAUMONT</t>
  </si>
  <si>
    <t>FAUQUEMBERGUES</t>
  </si>
  <si>
    <t>FAVREUIL</t>
  </si>
  <si>
    <t>FEBVIN-PALFART</t>
  </si>
  <si>
    <t>FÉCHAIN</t>
  </si>
  <si>
    <t>FEIGNIES</t>
  </si>
  <si>
    <t>FELLERIES</t>
  </si>
  <si>
    <t>FENAIN</t>
  </si>
  <si>
    <t>FERFAY</t>
  </si>
  <si>
    <t>FÉRIN</t>
  </si>
  <si>
    <t>FÉRON</t>
  </si>
  <si>
    <t>FERQUES</t>
  </si>
  <si>
    <t>FERRIÈRE-LA-GRANDE</t>
  </si>
  <si>
    <t>FERRIÈRE-LA-PETITE</t>
  </si>
  <si>
    <t>FESTUBERT</t>
  </si>
  <si>
    <t>FEUCHY</t>
  </si>
  <si>
    <t>FICHEUX</t>
  </si>
  <si>
    <t>FIEFS</t>
  </si>
  <si>
    <t>FIENNES</t>
  </si>
  <si>
    <t>FILLIÈVRES</t>
  </si>
  <si>
    <t>FLAUMONT-WAUDRECHIES</t>
  </si>
  <si>
    <t>FLÉCHIN</t>
  </si>
  <si>
    <t>FLERS</t>
  </si>
  <si>
    <t>FLERS-EN-ESCREBIEUX</t>
  </si>
  <si>
    <t>FLESQUIÈRES</t>
  </si>
  <si>
    <t>FLÊTRE</t>
  </si>
  <si>
    <t>FLEURBAIX</t>
  </si>
  <si>
    <t>FLEURY</t>
  </si>
  <si>
    <t>FLINES-LÈS-MORTAGNE</t>
  </si>
  <si>
    <t>FLINES-LEZ-RACHES</t>
  </si>
  <si>
    <t>FLORINGHEM</t>
  </si>
  <si>
    <t>FLOURSIES</t>
  </si>
  <si>
    <t>FLOYON</t>
  </si>
  <si>
    <t>FONCQUEVILLERS</t>
  </si>
  <si>
    <t>FONTAINE-AU-BOIS</t>
  </si>
  <si>
    <t>FONTAINE-AU-PIRE</t>
  </si>
  <si>
    <t>FONTAINE-LÈS-BOULANS</t>
  </si>
  <si>
    <t>FONTAINE-LÈS-CROISILLES</t>
  </si>
  <si>
    <t>FONTAINE-LÈS-HERMANS</t>
  </si>
  <si>
    <t>FONTAINE-L'ÉTALON</t>
  </si>
  <si>
    <t>FONTAINE-NOTRE-DAME</t>
  </si>
  <si>
    <t>FOREST-EN-CAMBRÉSIS</t>
  </si>
  <si>
    <t>FOREST-SUR-MARQUE</t>
  </si>
  <si>
    <t>FORTEL-EN-ARTOIS</t>
  </si>
  <si>
    <t>FOSSEUX</t>
  </si>
  <si>
    <t>FOUFFLIN-RICAMETZ</t>
  </si>
  <si>
    <t>FOUQUEREUIL</t>
  </si>
  <si>
    <t>FOUQUIÈRES-LÈS-BÉTHUNE</t>
  </si>
  <si>
    <t>FOUQUIÈRES-LÈS-LENS</t>
  </si>
  <si>
    <t>FOURMIES</t>
  </si>
  <si>
    <t>FOURNES-EN-WEPPES</t>
  </si>
  <si>
    <t>FRAMECOURT</t>
  </si>
  <si>
    <t>FRASNOY</t>
  </si>
  <si>
    <t>FRELINGHIEN</t>
  </si>
  <si>
    <t>FRÉMICOURT</t>
  </si>
  <si>
    <t>FRENCQ</t>
  </si>
  <si>
    <t>FRESNES-LÈS-MONTAUBAN</t>
  </si>
  <si>
    <t>FRESNES-SUR-ESCAUT</t>
  </si>
  <si>
    <t>FRESNICOURT-LE-DOLMEN</t>
  </si>
  <si>
    <t>FRESNOY</t>
  </si>
  <si>
    <t>FRESNOY-EN-GOHELLE</t>
  </si>
  <si>
    <t>FRESSAIN</t>
  </si>
  <si>
    <t>FRESSIES</t>
  </si>
  <si>
    <t>FRESSIN</t>
  </si>
  <si>
    <t>FRÉTHUN</t>
  </si>
  <si>
    <t>FRETIN</t>
  </si>
  <si>
    <t>FRÉVENT</t>
  </si>
  <si>
    <t>FRÉVILLERS</t>
  </si>
  <si>
    <t>FRÉVIN-CAPELLE</t>
  </si>
  <si>
    <t>FROMELLES</t>
  </si>
  <si>
    <t>FRUGES</t>
  </si>
  <si>
    <t>GALAMETZ</t>
  </si>
  <si>
    <t>GAUCHIN-LÉGAL</t>
  </si>
  <si>
    <t>GAUCHIN-VERLOINGT</t>
  </si>
  <si>
    <t>GAUDIEMPRÉ</t>
  </si>
  <si>
    <t>GAVRELLE</t>
  </si>
  <si>
    <t>GENECH</t>
  </si>
  <si>
    <t>GENNES-IVERGNY</t>
  </si>
  <si>
    <t>GHISSIGNIES</t>
  </si>
  <si>
    <t>GHYVELDE</t>
  </si>
  <si>
    <t>GIVENCHY-EN-GOHELLE</t>
  </si>
  <si>
    <t>GIVENCHY-LE-NOBLE</t>
  </si>
  <si>
    <t>GIVENCHY-LÈS-LA-BASSÉE</t>
  </si>
  <si>
    <t>GLAGEON</t>
  </si>
  <si>
    <t>GODEWAERSVELDE</t>
  </si>
  <si>
    <t>GŒULZIN</t>
  </si>
  <si>
    <t>GOGNIES-CHAUSSÉE</t>
  </si>
  <si>
    <t>GOMIÉCOURT</t>
  </si>
  <si>
    <t>GOMMECOURT</t>
  </si>
  <si>
    <t>GOMMEGNIES</t>
  </si>
  <si>
    <t>GONDECOURT</t>
  </si>
  <si>
    <t>GONNEHEM</t>
  </si>
  <si>
    <t>GONNELIEU</t>
  </si>
  <si>
    <t>GOSNAY</t>
  </si>
  <si>
    <t>GOUVES</t>
  </si>
  <si>
    <t>GOUY-EN-ARTOIS</t>
  </si>
  <si>
    <t>GOUY-EN-TERNOIS</t>
  </si>
  <si>
    <t>GOUY-SAINT-ANDRÉ</t>
  </si>
  <si>
    <t>GOUY-SERVINS</t>
  </si>
  <si>
    <t>GOUY-SOUS-BELLONNE</t>
  </si>
  <si>
    <t>GOUZEAUCOURT</t>
  </si>
  <si>
    <t>GRAINCOURT-LÈS-HAVRINCOURT</t>
  </si>
  <si>
    <t>GRANDE-SYNTHE</t>
  </si>
  <si>
    <t>GRAND-FAYT</t>
  </si>
  <si>
    <t>GRAND-FORT-PHILIPPE</t>
  </si>
  <si>
    <t>GRAND-RULLECOURT</t>
  </si>
  <si>
    <t>GRAVELINES</t>
  </si>
  <si>
    <t>GRENAY</t>
  </si>
  <si>
    <t>GRÉVILLERS</t>
  </si>
  <si>
    <t>GRIGNY</t>
  </si>
  <si>
    <t>GRINCOURT-LÈS-PAS</t>
  </si>
  <si>
    <t>GROFFLIERS</t>
  </si>
  <si>
    <t>GRUSON</t>
  </si>
  <si>
    <t>GUARBECQUE</t>
  </si>
  <si>
    <t>GUÉMAPPE</t>
  </si>
  <si>
    <t>GUEMPS</t>
  </si>
  <si>
    <t>GUESNAIN</t>
  </si>
  <si>
    <t>GUIGNY</t>
  </si>
  <si>
    <t>GUINECOURT</t>
  </si>
  <si>
    <t>GUÎNES</t>
  </si>
  <si>
    <t>GUISY</t>
  </si>
  <si>
    <t>GUSSIGNIES</t>
  </si>
  <si>
    <t>HABARCQ</t>
  </si>
  <si>
    <t>HAILLICOURT</t>
  </si>
  <si>
    <t>HAISNES</t>
  </si>
  <si>
    <t>HALINGHEN</t>
  </si>
  <si>
    <t>HALLENNES-LEZ-HAUBOURDIN</t>
  </si>
  <si>
    <t>HALLINES</t>
  </si>
  <si>
    <t>HALLOY</t>
  </si>
  <si>
    <t>HALLUIN</t>
  </si>
  <si>
    <t>HAMBLAIN-LES-PRÉS</t>
  </si>
  <si>
    <t>HAMEL</t>
  </si>
  <si>
    <t>HAMELINCOURT</t>
  </si>
  <si>
    <t>HAM-EN-ARTOIS</t>
  </si>
  <si>
    <t>HAMES-BOUCRES</t>
  </si>
  <si>
    <t>HANNESCAMPS</t>
  </si>
  <si>
    <t>HANTAY</t>
  </si>
  <si>
    <t>HAPLINCOURT</t>
  </si>
  <si>
    <t>HARAVESNES</t>
  </si>
  <si>
    <t>HARDIFORT</t>
  </si>
  <si>
    <t>HARDINGHEN</t>
  </si>
  <si>
    <t>HARGNIES</t>
  </si>
  <si>
    <t>HARNES</t>
  </si>
  <si>
    <t>HASNON</t>
  </si>
  <si>
    <t>HASPRES</t>
  </si>
  <si>
    <t>HAUBOURDIN</t>
  </si>
  <si>
    <t>HAUCOURT</t>
  </si>
  <si>
    <t>HAUCOURT-EN-CAMBRÉSIS</t>
  </si>
  <si>
    <t>HAULCHIN</t>
  </si>
  <si>
    <t>HAUSSY</t>
  </si>
  <si>
    <t>HAUTE-AVESNES</t>
  </si>
  <si>
    <t>HAUTECLOQUE</t>
  </si>
  <si>
    <t>HAUTEVILLE</t>
  </si>
  <si>
    <t>HAUT-LIEU</t>
  </si>
  <si>
    <t>HAUT-LOQUIN</t>
  </si>
  <si>
    <t>HAUTMONT</t>
  </si>
  <si>
    <t>HAVELUY</t>
  </si>
  <si>
    <t>HAVERSKERQUE</t>
  </si>
  <si>
    <t>HAVRINCOURT</t>
  </si>
  <si>
    <t>HAYNECOURT</t>
  </si>
  <si>
    <t>HAZEBROUCK</t>
  </si>
  <si>
    <t>HÉBUTERNE</t>
  </si>
  <si>
    <t>HECQ</t>
  </si>
  <si>
    <t>HÉLESMES</t>
  </si>
  <si>
    <t>HELFAUT</t>
  </si>
  <si>
    <t>HEM</t>
  </si>
  <si>
    <t>HEM-LENGLET</t>
  </si>
  <si>
    <t>HENDECOURT-LÈS-CAGNICOURT</t>
  </si>
  <si>
    <t>HENDECOURT-LÈS-RANSART</t>
  </si>
  <si>
    <t>HÉNIN-BEAUMONT</t>
  </si>
  <si>
    <t>HÉNINEL</t>
  </si>
  <si>
    <t>HÉNIN-SUR-COJEUL</t>
  </si>
  <si>
    <t>HENNEVEUX</t>
  </si>
  <si>
    <t>HÉNU</t>
  </si>
  <si>
    <t>HERBELLES</t>
  </si>
  <si>
    <t>HERBINGHEN</t>
  </si>
  <si>
    <t>HERGNIES</t>
  </si>
  <si>
    <t>HÉRICOURT</t>
  </si>
  <si>
    <t>HÉRIN</t>
  </si>
  <si>
    <t>HERLIES</t>
  </si>
  <si>
    <t>HERLINCOURT</t>
  </si>
  <si>
    <t>HERLIN-LE-SEC</t>
  </si>
  <si>
    <t>HERLY</t>
  </si>
  <si>
    <t>HERMAVILLE</t>
  </si>
  <si>
    <t>HERMELINGHEN</t>
  </si>
  <si>
    <t>HERMIES</t>
  </si>
  <si>
    <t>HERMIN</t>
  </si>
  <si>
    <t>HERNICOURT</t>
  </si>
  <si>
    <t>HERRIN</t>
  </si>
  <si>
    <t>HERSIN-COUPIGNY</t>
  </si>
  <si>
    <t>HERVELINGHEN</t>
  </si>
  <si>
    <t>HERZEELE</t>
  </si>
  <si>
    <t>HESDIGNEUL-LÈS-BÉTHUNE</t>
  </si>
  <si>
    <t>HESDIGNEUL-LÈS-BOULOGNE</t>
  </si>
  <si>
    <t>HESDIN</t>
  </si>
  <si>
    <t>HESDIN-L'ABBÉ</t>
  </si>
  <si>
    <t>HESMOND</t>
  </si>
  <si>
    <t>HESTRUD</t>
  </si>
  <si>
    <t>HESTRUS</t>
  </si>
  <si>
    <t>HEUCHIN</t>
  </si>
  <si>
    <t>HEURINGHEM</t>
  </si>
  <si>
    <t>HÉZECQUES</t>
  </si>
  <si>
    <t>HINGES</t>
  </si>
  <si>
    <t>HOCQUINGHEN</t>
  </si>
  <si>
    <t>HOLQUE</t>
  </si>
  <si>
    <t>HONDEGHEM</t>
  </si>
  <si>
    <t>HONDSCHOOTE</t>
  </si>
  <si>
    <t>HON-HERGIES</t>
  </si>
  <si>
    <t>HONNECHY</t>
  </si>
  <si>
    <t>HONNECOURT-SUR-ESCAUT</t>
  </si>
  <si>
    <t>HORDAIN</t>
  </si>
  <si>
    <t>HORNAING</t>
  </si>
  <si>
    <t>HOUCHIN</t>
  </si>
  <si>
    <t>HOUDAIN</t>
  </si>
  <si>
    <t>HOUDAIN-LEZ-BAVAY</t>
  </si>
  <si>
    <t>HOULLE</t>
  </si>
  <si>
    <t>HOUPLIN-ANCOISNE</t>
  </si>
  <si>
    <t>HOUPLINES</t>
  </si>
  <si>
    <t>HOUTKERQUE</t>
  </si>
  <si>
    <t>HOUVIN-HOUVIGNEUL</t>
  </si>
  <si>
    <t>HOYMILLE</t>
  </si>
  <si>
    <t>HUBERSENT</t>
  </si>
  <si>
    <t>HUBY-SAINT-LEU</t>
  </si>
  <si>
    <t>HUCLIER</t>
  </si>
  <si>
    <t>HUCQUELIERS</t>
  </si>
  <si>
    <t>HULLUCH</t>
  </si>
  <si>
    <t>HUMBERCAMPS</t>
  </si>
  <si>
    <t>HUMBERT</t>
  </si>
  <si>
    <t>HUMERŒUILLE</t>
  </si>
  <si>
    <t>HUMIÈRES</t>
  </si>
  <si>
    <t>ILLIES</t>
  </si>
  <si>
    <t>INCHY</t>
  </si>
  <si>
    <t>INCHY-EN-ARTOIS</t>
  </si>
  <si>
    <t>INCOURT</t>
  </si>
  <si>
    <t>INGHEM</t>
  </si>
  <si>
    <t>INXENT</t>
  </si>
  <si>
    <t>ISBERGUES</t>
  </si>
  <si>
    <t>ISQUES</t>
  </si>
  <si>
    <t>IVERGNY</t>
  </si>
  <si>
    <t>IWUY</t>
  </si>
  <si>
    <t>IZEL-LÈS-ÉQUERCHIN</t>
  </si>
  <si>
    <t>IZEL-LÈS-HAMEAU</t>
  </si>
  <si>
    <t>JENLAIN</t>
  </si>
  <si>
    <t>JEUMONT</t>
  </si>
  <si>
    <t>JOLIMETZ</t>
  </si>
  <si>
    <t>JOURNY</t>
  </si>
  <si>
    <t>KILLEM</t>
  </si>
  <si>
    <t>LA BASSÉE</t>
  </si>
  <si>
    <t>LA CALOTTERIE</t>
  </si>
  <si>
    <t>LA CAPELLE-LÈS-BOULOGNE</t>
  </si>
  <si>
    <t>LA CAUCHIE</t>
  </si>
  <si>
    <t>LA CHAPELLE-D'ARMENTIÈRES</t>
  </si>
  <si>
    <t>LA COMTÉ</t>
  </si>
  <si>
    <t>LA COUTURE</t>
  </si>
  <si>
    <t>LA FLAMENGRIE</t>
  </si>
  <si>
    <t>LA GORGUE</t>
  </si>
  <si>
    <t>LA GROISE</t>
  </si>
  <si>
    <t>LA HERLIÈRE</t>
  </si>
  <si>
    <t>LA LOGE</t>
  </si>
  <si>
    <t>LA LONGUEVILLE</t>
  </si>
  <si>
    <t>LA MADELAINE-SOUS-MONTREUIL</t>
  </si>
  <si>
    <t>LA MADELEINE</t>
  </si>
  <si>
    <t>LA NEUVILLE</t>
  </si>
  <si>
    <t>LA SENTINELLE</t>
  </si>
  <si>
    <t>LA THIEULOYE</t>
  </si>
  <si>
    <t>LABEUVRIÈRE</t>
  </si>
  <si>
    <t>LABOURSE</t>
  </si>
  <si>
    <t>LABROYE</t>
  </si>
  <si>
    <t>LACRES</t>
  </si>
  <si>
    <t>LAGNICOURT-MARCEL</t>
  </si>
  <si>
    <t>LAIRES</t>
  </si>
  <si>
    <t>LALLAING</t>
  </si>
  <si>
    <t>LAMBERSART</t>
  </si>
  <si>
    <t>LAMBRES</t>
  </si>
  <si>
    <t>LAMBRES-LEZ-DOUAI</t>
  </si>
  <si>
    <t>LANDAS</t>
  </si>
  <si>
    <t>LANDRECIES</t>
  </si>
  <si>
    <t>LANDRETHUN-LE-NORD</t>
  </si>
  <si>
    <t>LANDRETHUN-LÈS-ARDRES</t>
  </si>
  <si>
    <t>LANNOY</t>
  </si>
  <si>
    <t>LAPUGNOY</t>
  </si>
  <si>
    <t>LAROUILLIES</t>
  </si>
  <si>
    <t>LATTRE-SAINT-QUENTIN</t>
  </si>
  <si>
    <t>LAUWIN-PLANQUE</t>
  </si>
  <si>
    <t>LAVENTIE</t>
  </si>
  <si>
    <t>LE CATEAU-CAMBRÉSIS</t>
  </si>
  <si>
    <t>LE DOULIEU</t>
  </si>
  <si>
    <t>LE FAVRIL</t>
  </si>
  <si>
    <t>LE MAISNIL</t>
  </si>
  <si>
    <t>LE PARCQ</t>
  </si>
  <si>
    <t>LE PONCHEL</t>
  </si>
  <si>
    <t>LE PORTEL</t>
  </si>
  <si>
    <t>LE QUESNOY</t>
  </si>
  <si>
    <t>LE QUESNOY-EN-ARTOIS</t>
  </si>
  <si>
    <t>LE SARS</t>
  </si>
  <si>
    <t>LE SOUICH</t>
  </si>
  <si>
    <t>LE TOUQUET-PARIS-PLAGE</t>
  </si>
  <si>
    <t>LE TRANSLOY</t>
  </si>
  <si>
    <t>LE WAST</t>
  </si>
  <si>
    <t>LEBIEZ</t>
  </si>
  <si>
    <t>LEBUCQUIÈRE</t>
  </si>
  <si>
    <t>LECELLES</t>
  </si>
  <si>
    <t>LÉCHELLE</t>
  </si>
  <si>
    <t>LÉCLUSE</t>
  </si>
  <si>
    <t>LEDERZEELE</t>
  </si>
  <si>
    <t>LEDINGHEM</t>
  </si>
  <si>
    <t>LEDRINGHEM</t>
  </si>
  <si>
    <t>LEERS</t>
  </si>
  <si>
    <t>LEFAUX</t>
  </si>
  <si>
    <t>LEFFRINCKOUCKE</t>
  </si>
  <si>
    <t>LEFOREST</t>
  </si>
  <si>
    <t>LENS</t>
  </si>
  <si>
    <t>LÉPINE</t>
  </si>
  <si>
    <t>LES ATTAQUES</t>
  </si>
  <si>
    <t>LES MOËRES</t>
  </si>
  <si>
    <t>LES RUES-DES-VIGNES</t>
  </si>
  <si>
    <t>LESDAIN</t>
  </si>
  <si>
    <t>LESPESSES</t>
  </si>
  <si>
    <t>LESPINOY</t>
  </si>
  <si>
    <t>LESQUIN</t>
  </si>
  <si>
    <t>LESTREM</t>
  </si>
  <si>
    <t>LEUBRINGHEN</t>
  </si>
  <si>
    <t>LEULINGHEM</t>
  </si>
  <si>
    <t>LEULINGHEN-BERNES</t>
  </si>
  <si>
    <t>LEVAL</t>
  </si>
  <si>
    <t>LEWARDE</t>
  </si>
  <si>
    <t>LEZENNES</t>
  </si>
  <si>
    <t>LEZ-FONTAINE</t>
  </si>
  <si>
    <t>LIBERCOURT</t>
  </si>
  <si>
    <t>LICQUES</t>
  </si>
  <si>
    <t>LIENCOURT</t>
  </si>
  <si>
    <t>LIÈRES</t>
  </si>
  <si>
    <t>LIESSIES</t>
  </si>
  <si>
    <t>LIETTRES</t>
  </si>
  <si>
    <t>LIEU-SAINT-AMAND</t>
  </si>
  <si>
    <t>LIÉVIN</t>
  </si>
  <si>
    <t>LIGNEREUIL</t>
  </si>
  <si>
    <t>LIGNY-EN-CAMBRÉSIS</t>
  </si>
  <si>
    <t>LIGNY-LÈS-AIRE</t>
  </si>
  <si>
    <t>LIGNY-SAINT-FLOCHEL</t>
  </si>
  <si>
    <t>LIGNY-SUR-CANCHE</t>
  </si>
  <si>
    <t>LIGNY-THILLOY</t>
  </si>
  <si>
    <t>LILLE</t>
  </si>
  <si>
    <t>LILLERS</t>
  </si>
  <si>
    <t>LIMONT-FONTAINE</t>
  </si>
  <si>
    <t>LINGHEM</t>
  </si>
  <si>
    <t>LINSELLES</t>
  </si>
  <si>
    <t>LINZEUX</t>
  </si>
  <si>
    <t>LISBOURG</t>
  </si>
  <si>
    <t>LOCON</t>
  </si>
  <si>
    <t>LOCQUIGNOL</t>
  </si>
  <si>
    <t>LOFFRE</t>
  </si>
  <si>
    <t>LOISON-SOUS-LENS</t>
  </si>
  <si>
    <t>LOISON-SUR-CRÉQUOISE</t>
  </si>
  <si>
    <t>LOMPRET</t>
  </si>
  <si>
    <t>LONGFOSSÉ</t>
  </si>
  <si>
    <t>LONGUENESSE</t>
  </si>
  <si>
    <t>LONGUEVILLE</t>
  </si>
  <si>
    <t>LONGVILLIERS</t>
  </si>
  <si>
    <t>LOOBERGHE</t>
  </si>
  <si>
    <t>LOON-PLAGE</t>
  </si>
  <si>
    <t>LOOS</t>
  </si>
  <si>
    <t>LOOS-EN-GOHELLE</t>
  </si>
  <si>
    <t>LORGIES</t>
  </si>
  <si>
    <t>LOTTINGHEN</t>
  </si>
  <si>
    <t>LOUCHES</t>
  </si>
  <si>
    <t>LOURCHES</t>
  </si>
  <si>
    <t>LOUVIGNIES-QUESNOY</t>
  </si>
  <si>
    <t>LOUVIL</t>
  </si>
  <si>
    <t>LOUVROIL</t>
  </si>
  <si>
    <t>LOZINGHEM</t>
  </si>
  <si>
    <t>LUGY</t>
  </si>
  <si>
    <t>LUMBRES</t>
  </si>
  <si>
    <t>LYNDE</t>
  </si>
  <si>
    <t>LYS-LEZ-LANNOY</t>
  </si>
  <si>
    <t>MAGNICOURT-EN-COMTE</t>
  </si>
  <si>
    <t>MAGNICOURT-SUR-CANCHE</t>
  </si>
  <si>
    <t>MAING</t>
  </si>
  <si>
    <t>MAINTENAY</t>
  </si>
  <si>
    <t>MAIRIEUX</t>
  </si>
  <si>
    <t>MAISNIL</t>
  </si>
  <si>
    <t>MAISNIL-LÈS-RUITZ</t>
  </si>
  <si>
    <t>MAISONCELLE</t>
  </si>
  <si>
    <t>MAIZIÈRES</t>
  </si>
  <si>
    <t>MALINCOURT</t>
  </si>
  <si>
    <t>MAMETZ</t>
  </si>
  <si>
    <t>MANIN</t>
  </si>
  <si>
    <t>MANINGHEM</t>
  </si>
  <si>
    <t>MANINGHEN-HENNE</t>
  </si>
  <si>
    <t>MARANT</t>
  </si>
  <si>
    <t>MARBAIX</t>
  </si>
  <si>
    <t>MARCHIENNES</t>
  </si>
  <si>
    <t>MARCK</t>
  </si>
  <si>
    <t>MARCOING</t>
  </si>
  <si>
    <t>MARCONNE</t>
  </si>
  <si>
    <t>MARCONNELLE</t>
  </si>
  <si>
    <t>MARCQ-EN-BARŒUL</t>
  </si>
  <si>
    <t>MARCQ-EN-OSTREVENT</t>
  </si>
  <si>
    <t>MARENLA</t>
  </si>
  <si>
    <t>MARESCHES</t>
  </si>
  <si>
    <t>MARESQUEL-ECQUEMICOURT</t>
  </si>
  <si>
    <t>MAREST</t>
  </si>
  <si>
    <t>MARESVILLE</t>
  </si>
  <si>
    <t>MARETZ</t>
  </si>
  <si>
    <t>MARLES-LES-MINES</t>
  </si>
  <si>
    <t>MARLES-SUR-CANCHE</t>
  </si>
  <si>
    <t>MARLY</t>
  </si>
  <si>
    <t>MARŒUIL</t>
  </si>
  <si>
    <t>MAROILLES</t>
  </si>
  <si>
    <t>MARPENT</t>
  </si>
  <si>
    <t>MARQUAY</t>
  </si>
  <si>
    <t>MARQUETTE-EN-OSTREVANT</t>
  </si>
  <si>
    <t>MARQUETTE-LEZ-LILLE</t>
  </si>
  <si>
    <t>MARQUILLIES</t>
  </si>
  <si>
    <t>MARQUION</t>
  </si>
  <si>
    <t>MARQUISE</t>
  </si>
  <si>
    <t>MARTINPUICH</t>
  </si>
  <si>
    <t>MASNIÈRES</t>
  </si>
  <si>
    <t>MASNY</t>
  </si>
  <si>
    <t>MASTAING</t>
  </si>
  <si>
    <t>MATRINGHEM</t>
  </si>
  <si>
    <t>MAUBEUGE</t>
  </si>
  <si>
    <t>MAULDE</t>
  </si>
  <si>
    <t>MAUROIS</t>
  </si>
  <si>
    <t>MAZINGARBE</t>
  </si>
  <si>
    <t>MAZINGHEM</t>
  </si>
  <si>
    <t>MAZINGHIEN</t>
  </si>
  <si>
    <t>MECQUIGNIES</t>
  </si>
  <si>
    <t>MENCAS</t>
  </si>
  <si>
    <t>MENNEVILLE</t>
  </si>
  <si>
    <t>MENTQUE-NORTBÉCOURT</t>
  </si>
  <si>
    <t>MERCATEL</t>
  </si>
  <si>
    <t>MERCKEGHEM</t>
  </si>
  <si>
    <t>MERCK-SAINT-LIÉVIN</t>
  </si>
  <si>
    <t>MÉRICOURT</t>
  </si>
  <si>
    <t>MÉRIGNIES</t>
  </si>
  <si>
    <t>MERLIMONT</t>
  </si>
  <si>
    <t>MERRIS</t>
  </si>
  <si>
    <t>MERVILLE</t>
  </si>
  <si>
    <t>MÉTEREN</t>
  </si>
  <si>
    <t>METZ-EN-COUTURE</t>
  </si>
  <si>
    <t>MEURCHIN</t>
  </si>
  <si>
    <t>MILLAM</t>
  </si>
  <si>
    <t>MILLONFOSSE</t>
  </si>
  <si>
    <t>MINGOVAL</t>
  </si>
  <si>
    <t>MŒUVRES</t>
  </si>
  <si>
    <t>MONCEAU-SAINT-WAAST</t>
  </si>
  <si>
    <t>MONCHAUX-SUR-ÉCAILLON</t>
  </si>
  <si>
    <t>MONCHEAUX</t>
  </si>
  <si>
    <t>MONCHEAUX-LÈS-FRÉVENT</t>
  </si>
  <si>
    <t>MONCHECOURT</t>
  </si>
  <si>
    <t>MONCHEL-SUR-CANCHE</t>
  </si>
  <si>
    <t>MONCHIET</t>
  </si>
  <si>
    <t>MONCHY-AU-BOIS</t>
  </si>
  <si>
    <t>MONCHY-BRETON</t>
  </si>
  <si>
    <t>MONCHY-CAYEUX</t>
  </si>
  <si>
    <t>MONCHY-LE-PREUX</t>
  </si>
  <si>
    <t>MONDICOURT</t>
  </si>
  <si>
    <t>MONS-EN-BARŒUL</t>
  </si>
  <si>
    <t>MONS-EN-PÉVÈLE</t>
  </si>
  <si>
    <t>MONTAY</t>
  </si>
  <si>
    <t>MONT-BERNANCHON</t>
  </si>
  <si>
    <t>MONTCAVREL</t>
  </si>
  <si>
    <t>MONTENESCOURT</t>
  </si>
  <si>
    <t>MONTIGNY-EN-CAMBRÉSIS</t>
  </si>
  <si>
    <t>MONTIGNY-EN-GOHELLE</t>
  </si>
  <si>
    <t>MONTIGNY-EN-OSTREVENT</t>
  </si>
  <si>
    <t>MONTRÉCOURT</t>
  </si>
  <si>
    <t>MONTREUIL</t>
  </si>
  <si>
    <t>MONT-SAINT-ÉLOI</t>
  </si>
  <si>
    <t>MONTS-EN-TERNOIS</t>
  </si>
  <si>
    <t>MORBECQUE</t>
  </si>
  <si>
    <t>MORCHIES</t>
  </si>
  <si>
    <t>MORINGHEM</t>
  </si>
  <si>
    <t>MORTAGNE-DU-NORD</t>
  </si>
  <si>
    <t>MORVAL</t>
  </si>
  <si>
    <t>MORY</t>
  </si>
  <si>
    <t>MOUCHIN</t>
  </si>
  <si>
    <t>MOULLE</t>
  </si>
  <si>
    <t>MOURIEZ</t>
  </si>
  <si>
    <t>MOUSTIER-EN-FAGNE</t>
  </si>
  <si>
    <t>MOUVAUX</t>
  </si>
  <si>
    <t>MOYENNEVILLE</t>
  </si>
  <si>
    <t>MUNCQ-NIEURLET</t>
  </si>
  <si>
    <t>NABRINGHEN</t>
  </si>
  <si>
    <t>NAVES</t>
  </si>
  <si>
    <t>NÉDON</t>
  </si>
  <si>
    <t>NÉDONCHEL</t>
  </si>
  <si>
    <t>NEMPONT-SAINT-FIRMIN</t>
  </si>
  <si>
    <t>NESLES</t>
  </si>
  <si>
    <t>NEUF-BERQUIN</t>
  </si>
  <si>
    <t>NEUFCHÂTEL-HARDELOT</t>
  </si>
  <si>
    <t>NEUF-MESNIL</t>
  </si>
  <si>
    <t>NEULETTE</t>
  </si>
  <si>
    <t>NEUVE-CHAPELLE</t>
  </si>
  <si>
    <t>NEUVILLE-AU-CORNET</t>
  </si>
  <si>
    <t>NEUVILLE-BOURJONVAL</t>
  </si>
  <si>
    <t>NEUVILLE-EN-AVESNOIS</t>
  </si>
  <si>
    <t>NEUVILLE-EN-FERRAIN</t>
  </si>
  <si>
    <t>NEUVILLE-SAINT-RÉMY</t>
  </si>
  <si>
    <t>NEUVILLE-SAINT-VAAST</t>
  </si>
  <si>
    <t>NEUVILLE-SOUS-MONTREUIL</t>
  </si>
  <si>
    <t>NEUVILLE-SUR-ESCAUT</t>
  </si>
  <si>
    <t>NEUVILLE-VITASSE</t>
  </si>
  <si>
    <t>NEUVILLY</t>
  </si>
  <si>
    <t>NEUVIREUIL</t>
  </si>
  <si>
    <t>NIELLES-LÈS-ARDRES</t>
  </si>
  <si>
    <t>NIELLES-LÈS-BLÉQUIN</t>
  </si>
  <si>
    <t>NIELLES-LÈS-CALAIS</t>
  </si>
  <si>
    <t>NIEPPE</t>
  </si>
  <si>
    <t>NIERGNIES</t>
  </si>
  <si>
    <t>NIEURLET</t>
  </si>
  <si>
    <t>NIVELLE</t>
  </si>
  <si>
    <t>NŒUX-LÈS-AUXI</t>
  </si>
  <si>
    <t>NŒUX-LES-MINES</t>
  </si>
  <si>
    <t>NOMAIN</t>
  </si>
  <si>
    <t>NOORDPEENE</t>
  </si>
  <si>
    <t>NORDAUSQUES</t>
  </si>
  <si>
    <t>NOREUIL</t>
  </si>
  <si>
    <t>NORRENT-FONTES</t>
  </si>
  <si>
    <t>NORTKERQUE</t>
  </si>
  <si>
    <t>NORT-LEULINGHEM</t>
  </si>
  <si>
    <t>NOUVELLE-ÉGLISE</t>
  </si>
  <si>
    <t>NOYELLES-GODAULT</t>
  </si>
  <si>
    <t>NOYELLES-LÈS-HUMIÈRES</t>
  </si>
  <si>
    <t>NOYELLES-LÈS-SECLIN</t>
  </si>
  <si>
    <t>NOYELLES-LÈS-VERMELLES</t>
  </si>
  <si>
    <t>NOYELLES-SOUS-BELLONNE</t>
  </si>
  <si>
    <t>NOYELLES-SOUS-LENS</t>
  </si>
  <si>
    <t>NOYELLES-SUR-ESCAUT</t>
  </si>
  <si>
    <t>NOYELLES-SUR-SAMBRE</t>
  </si>
  <si>
    <t>NOYELLES-SUR-SELLE</t>
  </si>
  <si>
    <t>NOYELLETTE</t>
  </si>
  <si>
    <t>NOYELLE-VION</t>
  </si>
  <si>
    <t>NUNCQ-HAUTECÔTE</t>
  </si>
  <si>
    <t>OBIES</t>
  </si>
  <si>
    <t>OBLINGHEM</t>
  </si>
  <si>
    <t>OBRECHIES</t>
  </si>
  <si>
    <t>OCHTEZEELE</t>
  </si>
  <si>
    <t>ODOMEZ</t>
  </si>
  <si>
    <t>ŒUF-EN-TERNOIS</t>
  </si>
  <si>
    <t>OFFEKERQUE</t>
  </si>
  <si>
    <t>OFFIN</t>
  </si>
  <si>
    <t>OFFRETHUN</t>
  </si>
  <si>
    <t>OHAIN</t>
  </si>
  <si>
    <t>OIGNIES</t>
  </si>
  <si>
    <t>OISY</t>
  </si>
  <si>
    <t>OISY-LE-VERGER</t>
  </si>
  <si>
    <t>ONNAING</t>
  </si>
  <si>
    <t>OOST-CAPPEL</t>
  </si>
  <si>
    <t>OPPY</t>
  </si>
  <si>
    <t>ORCHIES</t>
  </si>
  <si>
    <t>ORS</t>
  </si>
  <si>
    <t>ORSINVAL</t>
  </si>
  <si>
    <t>ORVILLE</t>
  </si>
  <si>
    <t>OSTREVILLE</t>
  </si>
  <si>
    <t>OSTRICOURT</t>
  </si>
  <si>
    <t>OUDEZEELE</t>
  </si>
  <si>
    <t>OURTON</t>
  </si>
  <si>
    <t>OUTREAU</t>
  </si>
  <si>
    <t>OUVE-WIRQUIN</t>
  </si>
  <si>
    <t>OXELAËRE</t>
  </si>
  <si>
    <t>OYE-PLAGE</t>
  </si>
  <si>
    <t>PAILLENCOURT</t>
  </si>
  <si>
    <t>PALLUEL</t>
  </si>
  <si>
    <t>PARENTY</t>
  </si>
  <si>
    <t>PAS-EN-ARTOIS</t>
  </si>
  <si>
    <t>PECQUENCOURT</t>
  </si>
  <si>
    <t>PELVES</t>
  </si>
  <si>
    <t>PENIN</t>
  </si>
  <si>
    <t>PÉRENCHIES</t>
  </si>
  <si>
    <t>PERNES</t>
  </si>
  <si>
    <t>PERNES-LÈS-BOULOGNE</t>
  </si>
  <si>
    <t>PÉRONNE-EN-MÉLANTOIS</t>
  </si>
  <si>
    <t>PETITE-FORÊT</t>
  </si>
  <si>
    <t>PETIT-FAYT</t>
  </si>
  <si>
    <t>PEUPLINGUES</t>
  </si>
  <si>
    <t>PHALEMPIN</t>
  </si>
  <si>
    <t>PIERREMONT</t>
  </si>
  <si>
    <t>PIHEM</t>
  </si>
  <si>
    <t>PIHEN-LÈS-GUÎNES</t>
  </si>
  <si>
    <t>PITGAM</t>
  </si>
  <si>
    <t>PITTEFAUX</t>
  </si>
  <si>
    <t>PLANQUES</t>
  </si>
  <si>
    <t>PLOUVAIN</t>
  </si>
  <si>
    <t>POIX-DU-NORD</t>
  </si>
  <si>
    <t>POLINCOVE</t>
  </si>
  <si>
    <t>POMMERA</t>
  </si>
  <si>
    <t>POMMEREUIL</t>
  </si>
  <si>
    <t>POMMIER</t>
  </si>
  <si>
    <t>PONT-À-MARCQ</t>
  </si>
  <si>
    <t>PONT-À-VENDIN</t>
  </si>
  <si>
    <t>PONT-SUR-SAMBRE</t>
  </si>
  <si>
    <t>POTELLE</t>
  </si>
  <si>
    <t>PRADELLES</t>
  </si>
  <si>
    <t>PRÉDEFIN</t>
  </si>
  <si>
    <t>PRÉMESQUES</t>
  </si>
  <si>
    <t>PRÉSEAU</t>
  </si>
  <si>
    <t>PRESSY</t>
  </si>
  <si>
    <t>PREURES</t>
  </si>
  <si>
    <t>PREUX-AU-BOIS</t>
  </si>
  <si>
    <t>PREUX-AU-SART</t>
  </si>
  <si>
    <t>PRISCHES</t>
  </si>
  <si>
    <t>PRONVILLE</t>
  </si>
  <si>
    <t>PROUVY</t>
  </si>
  <si>
    <t>PROVILLE</t>
  </si>
  <si>
    <t>PROVIN</t>
  </si>
  <si>
    <t>PUISIEUX</t>
  </si>
  <si>
    <t>QUAËDYPRE</t>
  </si>
  <si>
    <t>QUAROUBLE</t>
  </si>
  <si>
    <t>QUÉANT</t>
  </si>
  <si>
    <t>QUELMES</t>
  </si>
  <si>
    <t>QUERCAMPS</t>
  </si>
  <si>
    <t>QUÉRÉNAING</t>
  </si>
  <si>
    <t>QUERNES</t>
  </si>
  <si>
    <t>QUESNOY-SUR-DEÛLE</t>
  </si>
  <si>
    <t>QUESQUES</t>
  </si>
  <si>
    <t>QUESTRECQUES</t>
  </si>
  <si>
    <t>QUIÉRY-LA-MOTTE</t>
  </si>
  <si>
    <t>QUIESTÈDE</t>
  </si>
  <si>
    <t>QUIÉVELON</t>
  </si>
  <si>
    <t>QUIÉVRECHAIN</t>
  </si>
  <si>
    <t>QUIÉVY</t>
  </si>
  <si>
    <t>QUILEN</t>
  </si>
  <si>
    <t>QUŒUX-HAUT-MAÎNIL</t>
  </si>
  <si>
    <t>RÂCHES</t>
  </si>
  <si>
    <t>RACQUINGHEM</t>
  </si>
  <si>
    <t>RADINGHEM</t>
  </si>
  <si>
    <t>RADINGHEM-EN-WEPPES</t>
  </si>
  <si>
    <t>RAILLENCOURT-SAINTE-OLLE</t>
  </si>
  <si>
    <t>RAIMBEAUCOURT</t>
  </si>
  <si>
    <t>RAINSARS</t>
  </si>
  <si>
    <t>RAISMES</t>
  </si>
  <si>
    <t>RAMECOURT</t>
  </si>
  <si>
    <t>RAMILLIES</t>
  </si>
  <si>
    <t>RAMOUSIES</t>
  </si>
  <si>
    <t>RANG-DU-FLIERS</t>
  </si>
  <si>
    <t>RANSART</t>
  </si>
  <si>
    <t>RAUCOURT-AU-BOIS</t>
  </si>
  <si>
    <t>RAYE-SUR-AUTHIE</t>
  </si>
  <si>
    <t>REBECQUES</t>
  </si>
  <si>
    <t>REBERGUES</t>
  </si>
  <si>
    <t>REBREUVE-RANCHICOURT</t>
  </si>
  <si>
    <t>REBREUVE-SUR-CANCHE</t>
  </si>
  <si>
    <t>REBREUVIETTE</t>
  </si>
  <si>
    <t>RECLINGHEM</t>
  </si>
  <si>
    <t>RÉCOURT</t>
  </si>
  <si>
    <t>RECQUES-SUR-COURSE</t>
  </si>
  <si>
    <t>RECQUES-SUR-HEM</t>
  </si>
  <si>
    <t>RECQUIGNIES</t>
  </si>
  <si>
    <t>REGNAUVILLE</t>
  </si>
  <si>
    <t>REJET-DE-BEAULIEU</t>
  </si>
  <si>
    <t>RELY</t>
  </si>
  <si>
    <t>REMILLY-WIRQUIN</t>
  </si>
  <si>
    <t>RÉMY</t>
  </si>
  <si>
    <t>RENESCURE</t>
  </si>
  <si>
    <t>RENTY</t>
  </si>
  <si>
    <t>RETY</t>
  </si>
  <si>
    <t>REUMONT</t>
  </si>
  <si>
    <t>REXPOËDE</t>
  </si>
  <si>
    <t>RIBÉCOURT-LA-TOUR</t>
  </si>
  <si>
    <t>RICHEBOURG</t>
  </si>
  <si>
    <t>RIENCOURT-LÈS-BAPAUME</t>
  </si>
  <si>
    <t>RIENCOURT-LÈS-CAGNICOURT</t>
  </si>
  <si>
    <t>RIEULAY</t>
  </si>
  <si>
    <t>RIEUX-EN-CAMBRÉSIS</t>
  </si>
  <si>
    <t>RIMBOVAL</t>
  </si>
  <si>
    <t>RINXENT</t>
  </si>
  <si>
    <t>RIVIÈRE</t>
  </si>
  <si>
    <t>ROBECQ</t>
  </si>
  <si>
    <t>ROBERSART</t>
  </si>
  <si>
    <t>ROCLINCOURT</t>
  </si>
  <si>
    <t>ROCQUIGNY</t>
  </si>
  <si>
    <t>RODELINGHEM</t>
  </si>
  <si>
    <t>ROËLLECOURT</t>
  </si>
  <si>
    <t>RŒULX</t>
  </si>
  <si>
    <t>RŒUX</t>
  </si>
  <si>
    <t>ROLLANCOURT</t>
  </si>
  <si>
    <t>ROMBIES-ET-MARCHIPONT</t>
  </si>
  <si>
    <t>ROMBLY</t>
  </si>
  <si>
    <t>ROMERIES</t>
  </si>
  <si>
    <t>RONCHIN</t>
  </si>
  <si>
    <t>RONCQ</t>
  </si>
  <si>
    <t>ROOST-WARENDIN</t>
  </si>
  <si>
    <t>ROQUETOIRE</t>
  </si>
  <si>
    <t>ROSULT</t>
  </si>
  <si>
    <t>ROUBAIX</t>
  </si>
  <si>
    <t>ROUCOURT</t>
  </si>
  <si>
    <t>ROUGEFAY</t>
  </si>
  <si>
    <t>ROUSIES</t>
  </si>
  <si>
    <t>ROUSSENT</t>
  </si>
  <si>
    <t>ROUVIGNIES</t>
  </si>
  <si>
    <t>ROUVROY</t>
  </si>
  <si>
    <t>ROYON</t>
  </si>
  <si>
    <t>RUBROUCK</t>
  </si>
  <si>
    <t>RUESNES</t>
  </si>
  <si>
    <t>RUISSEAUVILLE</t>
  </si>
  <si>
    <t>RUITZ</t>
  </si>
  <si>
    <t>RUMAUCOURT</t>
  </si>
  <si>
    <t>RUMEGIES</t>
  </si>
  <si>
    <t>RUMILLY</t>
  </si>
  <si>
    <t>RUMILLY-EN-CAMBRÉSIS</t>
  </si>
  <si>
    <t>RUMINGHEM</t>
  </si>
  <si>
    <t>RUYAULCOURT</t>
  </si>
  <si>
    <t>SACHIN</t>
  </si>
  <si>
    <t>SAILLY-AU-BOIS</t>
  </si>
  <si>
    <t>SAILLY-EN-OSTREVENT</t>
  </si>
  <si>
    <t>SAILLY-LABOURSE</t>
  </si>
  <si>
    <t>SAILLY-LEZ-CAMBRAI</t>
  </si>
  <si>
    <t>SAILLY-LEZ-LANNOY</t>
  </si>
  <si>
    <t>SAILLY-SUR-LA-LYS</t>
  </si>
  <si>
    <t>SAINGHIN-EN-MÉLANTOIS</t>
  </si>
  <si>
    <t>SAINGHIN-EN-WEPPES</t>
  </si>
  <si>
    <t>SAINS-DU-NORD</t>
  </si>
  <si>
    <t>SAINS-EN-GOHELLE</t>
  </si>
  <si>
    <t>SAINS-LÈS-FRESSIN</t>
  </si>
  <si>
    <t>SAINS-LÈS-MARQUION</t>
  </si>
  <si>
    <t>SAINS-LÈS-PERNES</t>
  </si>
  <si>
    <t>SAINT-AMAND</t>
  </si>
  <si>
    <t>SAINT-AMAND-LES-EAUX</t>
  </si>
  <si>
    <t>SAINT-ANDRÉ-LEZ-LILLE</t>
  </si>
  <si>
    <t>SAINT-AUBERT</t>
  </si>
  <si>
    <t>SAINT-AUBIN</t>
  </si>
  <si>
    <t>SAINT-AYBERT</t>
  </si>
  <si>
    <t>SAINT-BENIN</t>
  </si>
  <si>
    <t>SAINT-DENŒUX</t>
  </si>
  <si>
    <t>SAINTE-AUSTREBERTHE</t>
  </si>
  <si>
    <t>SAINTE-CATHERINE</t>
  </si>
  <si>
    <t>SAINTE-MARIE-CAPPEL</t>
  </si>
  <si>
    <t>SAINTE-MARIE-KERQUE</t>
  </si>
  <si>
    <t>SAINT-ÉTIENNE-AU-MONT</t>
  </si>
  <si>
    <t>SAINT-FLORIS</t>
  </si>
  <si>
    <t>SAINT-FOLQUIN</t>
  </si>
  <si>
    <t>SAINT-GEORGES</t>
  </si>
  <si>
    <t>SAINT-GEORGES-SUR-L'AA</t>
  </si>
  <si>
    <t>SAINT-HILAIRE-COTTES</t>
  </si>
  <si>
    <t>SAINT-HILAIRE-LEZ-CAMBRAI</t>
  </si>
  <si>
    <t>SAINT-HILAIRE-SUR-HELPE</t>
  </si>
  <si>
    <t>SAINT-INGLEVERT</t>
  </si>
  <si>
    <t>SAINT-JANS-CAPPEL</t>
  </si>
  <si>
    <t>SAINT-JOSSE</t>
  </si>
  <si>
    <t>SAINT-LAURENT-BLANGY</t>
  </si>
  <si>
    <t>SAINT-LÉGER</t>
  </si>
  <si>
    <t>SAINT-LÉONARD</t>
  </si>
  <si>
    <t>SAINT-MARTIN-AU-LAËRT</t>
  </si>
  <si>
    <t>SAINT-MARTIN-BOULOGNE</t>
  </si>
  <si>
    <t>SAINT-MARTIN-CHOQUEL</t>
  </si>
  <si>
    <t>SAINT-MARTIN-D'HARDINGHEM</t>
  </si>
  <si>
    <t>SAINT-MARTIN-SUR-COJEUL</t>
  </si>
  <si>
    <t>SAINT-MARTIN-SUR-ÉCAILLON</t>
  </si>
  <si>
    <t>SAINT-MICHEL-SOUS-BOIS</t>
  </si>
  <si>
    <t>SAINT-MICHEL-SUR-TERNOISE</t>
  </si>
  <si>
    <t>SAINT-MOMELIN</t>
  </si>
  <si>
    <t>SAINT-NICOLAS</t>
  </si>
  <si>
    <t>SAINT-OMER</t>
  </si>
  <si>
    <t>SAINT-OMER-CAPELLE</t>
  </si>
  <si>
    <t>SAINT-PIERRE-BROUCK</t>
  </si>
  <si>
    <t>SAINT-POL-SUR-TERNOISE</t>
  </si>
  <si>
    <t>SAINT-PYTHON</t>
  </si>
  <si>
    <t>SAINT-RÉMY-AU-BOIS</t>
  </si>
  <si>
    <t>SAINT-REMY-CHAUSSÉE</t>
  </si>
  <si>
    <t>SAINT-REMY-DU-NORD</t>
  </si>
  <si>
    <t>SAINT-SAULVE</t>
  </si>
  <si>
    <t>SAINT-SOUPLET</t>
  </si>
  <si>
    <t>SAINT-SYLVESTRE-CAPPEL</t>
  </si>
  <si>
    <t>SAINT-TRICAT</t>
  </si>
  <si>
    <t>SAINT-VAAST-EN-CAMBRÉSIS</t>
  </si>
  <si>
    <t>SAINT-VENANT</t>
  </si>
  <si>
    <t>SAINT-WAAST</t>
  </si>
  <si>
    <t>SALESCHES</t>
  </si>
  <si>
    <t>SALLAUMINES</t>
  </si>
  <si>
    <t>SALOMÉ</t>
  </si>
  <si>
    <t>SALPERWICK</t>
  </si>
  <si>
    <t>SAMÉON</t>
  </si>
  <si>
    <t>SAMER</t>
  </si>
  <si>
    <t>SANCOURT</t>
  </si>
  <si>
    <t>SANGATTE</t>
  </si>
  <si>
    <t>SANGHEN</t>
  </si>
  <si>
    <t>SANTES</t>
  </si>
  <si>
    <t>SAPIGNIES</t>
  </si>
  <si>
    <t>SARS-ET-ROSIÈRES</t>
  </si>
  <si>
    <t>SARS-LE-BOIS</t>
  </si>
  <si>
    <t>SARS-POTERIES</t>
  </si>
  <si>
    <t>SARTON</t>
  </si>
  <si>
    <t>SASSEGNIES</t>
  </si>
  <si>
    <t>SAUCHY-CAUCHY</t>
  </si>
  <si>
    <t>SAUCHY-LESTRÉE</t>
  </si>
  <si>
    <t>SAUDEMONT</t>
  </si>
  <si>
    <t>SAULCHOY</t>
  </si>
  <si>
    <t>SAULTAIN</t>
  </si>
  <si>
    <t>SAULTY</t>
  </si>
  <si>
    <t>SAULZOIR</t>
  </si>
  <si>
    <t>SAVY-BERLETTE</t>
  </si>
  <si>
    <t>SEBOURG</t>
  </si>
  <si>
    <t>SECLIN</t>
  </si>
  <si>
    <t>SELLES</t>
  </si>
  <si>
    <t>SÉMERIES</t>
  </si>
  <si>
    <t>SEMOUSIES</t>
  </si>
  <si>
    <t>SEMPY</t>
  </si>
  <si>
    <t>SENINGHEM</t>
  </si>
  <si>
    <t>SENLECQUES</t>
  </si>
  <si>
    <t>SENLIS</t>
  </si>
  <si>
    <t>SEPMERIES</t>
  </si>
  <si>
    <t>SEQUEDIN</t>
  </si>
  <si>
    <t>SÉRANVILLERS-FORENVILLE</t>
  </si>
  <si>
    <t>SERCUS</t>
  </si>
  <si>
    <t>SÉRICOURT</t>
  </si>
  <si>
    <t>SERQUES</t>
  </si>
  <si>
    <t>SERVINS</t>
  </si>
  <si>
    <t>SETQUES</t>
  </si>
  <si>
    <t>SIBIVILLE</t>
  </si>
  <si>
    <t>SIMENCOURT</t>
  </si>
  <si>
    <t>SIN-LE-NOBLE</t>
  </si>
  <si>
    <t>SIRACOURT</t>
  </si>
  <si>
    <t>SOCX</t>
  </si>
  <si>
    <t>SOLESMES</t>
  </si>
  <si>
    <t>SOLRE-LE-CHÂTEAU</t>
  </si>
  <si>
    <t>SOLRINNES</t>
  </si>
  <si>
    <t>SOMAIN</t>
  </si>
  <si>
    <t>SOMBRIN</t>
  </si>
  <si>
    <t>SOMMAING</t>
  </si>
  <si>
    <t>SORRUS</t>
  </si>
  <si>
    <t>SOUASTRE</t>
  </si>
  <si>
    <t>SOUCHEZ</t>
  </si>
  <si>
    <t>SPYCKER</t>
  </si>
  <si>
    <t>STAPLE</t>
  </si>
  <si>
    <t>STEENBECQUE</t>
  </si>
  <si>
    <t>STEENE</t>
  </si>
  <si>
    <t>STEENVOORDE</t>
  </si>
  <si>
    <t>STEENWERCK</t>
  </si>
  <si>
    <t>STRAZEELE</t>
  </si>
  <si>
    <t>SURQUES</t>
  </si>
  <si>
    <t>SUS-SAINT-LÉGER</t>
  </si>
  <si>
    <t>TAISNIÈRES-EN-THIÉRACHE</t>
  </si>
  <si>
    <t>TAISNIÈRES-SUR-HON</t>
  </si>
  <si>
    <t>TANGRY</t>
  </si>
  <si>
    <t>TARDINGHEN</t>
  </si>
  <si>
    <t>TATINGHEM</t>
  </si>
  <si>
    <t>TEMPLEMARS</t>
  </si>
  <si>
    <t>TEMPLEUVE</t>
  </si>
  <si>
    <t>TENEUR</t>
  </si>
  <si>
    <t>TERDEGHEM</t>
  </si>
  <si>
    <t>TERNAS</t>
  </si>
  <si>
    <t>TÉTEGHEM</t>
  </si>
  <si>
    <t>THÉLUS</t>
  </si>
  <si>
    <t>THÉROUANNE</t>
  </si>
  <si>
    <t>THIANT</t>
  </si>
  <si>
    <t>THIEMBRONNE</t>
  </si>
  <si>
    <t>THIENNES</t>
  </si>
  <si>
    <t>THIÈVRES</t>
  </si>
  <si>
    <t>THIVENCELLE</t>
  </si>
  <si>
    <t>THUMERIES</t>
  </si>
  <si>
    <t>THUN-L'ÉVÊQUE</t>
  </si>
  <si>
    <t>THUN-SAINT-AMAND</t>
  </si>
  <si>
    <t>THUN-SAINT-MARTIN</t>
  </si>
  <si>
    <t>TIGNY-NOYELLE</t>
  </si>
  <si>
    <t>TILLOY-LÈS-HERMAVILLE</t>
  </si>
  <si>
    <t>TILLOY-LÈS-MOFFLAINES</t>
  </si>
  <si>
    <t>TILLOY-LEZ-CAMBRAI</t>
  </si>
  <si>
    <t>TILLOY-LEZ-MARCHIENNES</t>
  </si>
  <si>
    <t>TILLY-CAPELLE</t>
  </si>
  <si>
    <t>TILQUES</t>
  </si>
  <si>
    <t>TINCQUES</t>
  </si>
  <si>
    <t>TINGRY</t>
  </si>
  <si>
    <t>TOLLENT</t>
  </si>
  <si>
    <t>TORCY</t>
  </si>
  <si>
    <t>TORTEFONTAINE</t>
  </si>
  <si>
    <t>TORTEQUESNE</t>
  </si>
  <si>
    <t>TOUFFLERS</t>
  </si>
  <si>
    <t>TOURCOING</t>
  </si>
  <si>
    <t>TOURMIGNIES</t>
  </si>
  <si>
    <t>TOURNEHEM-SUR-LA-HEM</t>
  </si>
  <si>
    <t>TRAMECOURT</t>
  </si>
  <si>
    <t>TRÉLON</t>
  </si>
  <si>
    <t>TRESCAULT</t>
  </si>
  <si>
    <t>TRESSIN</t>
  </si>
  <si>
    <t>TRITH-SAINT-LÉGER</t>
  </si>
  <si>
    <t>TROISVAUX</t>
  </si>
  <si>
    <t>TROISVILLES</t>
  </si>
  <si>
    <t>TUBERSENT</t>
  </si>
  <si>
    <t>UXEM</t>
  </si>
  <si>
    <t>VACQUERIE-LE-BOUCQ</t>
  </si>
  <si>
    <t>VACQUERIETTE-ERQUIÈRES</t>
  </si>
  <si>
    <t>VALENCIENNES</t>
  </si>
  <si>
    <t>VALHUON</t>
  </si>
  <si>
    <t>VAUDRICOURT</t>
  </si>
  <si>
    <t>VAUDRINGHEM</t>
  </si>
  <si>
    <t>VAULX</t>
  </si>
  <si>
    <t>VAULX-VRAUCOURT</t>
  </si>
  <si>
    <t>VÉLU</t>
  </si>
  <si>
    <t>VENDEGIES-AU-BOIS</t>
  </si>
  <si>
    <t>VENDEGIES-SUR-ÉCAILLON</t>
  </si>
  <si>
    <t>VENDEVILLE</t>
  </si>
  <si>
    <t>VENDIN-LÈS-BÉTHUNE</t>
  </si>
  <si>
    <t>VENDIN-LE-VIEIL</t>
  </si>
  <si>
    <t>VERCHAIN-MAUGRÉ</t>
  </si>
  <si>
    <t>VERCHIN</t>
  </si>
  <si>
    <t>VERCHOCQ</t>
  </si>
  <si>
    <t>VERLINCTHUN</t>
  </si>
  <si>
    <t>VERLINGHEM</t>
  </si>
  <si>
    <t>VERMELLES</t>
  </si>
  <si>
    <t>VERQUIGNEUL</t>
  </si>
  <si>
    <t>VERQUIN</t>
  </si>
  <si>
    <t>VERTAIN</t>
  </si>
  <si>
    <t>VERTON</t>
  </si>
  <si>
    <t>VICQ</t>
  </si>
  <si>
    <t>VIEIL-HESDIN</t>
  </si>
  <si>
    <t>VIEILLE-CHAPELLE</t>
  </si>
  <si>
    <t>VIEILLE-ÉGLISE</t>
  </si>
  <si>
    <t>VIEIL-MOUTIER</t>
  </si>
  <si>
    <t>VIESLY</t>
  </si>
  <si>
    <t>VIEUX-BERQUIN</t>
  </si>
  <si>
    <t>VIEUX-CONDÉ</t>
  </si>
  <si>
    <t>VIEUX-MESNIL</t>
  </si>
  <si>
    <t>VIEUX-RENG</t>
  </si>
  <si>
    <t>VILLENEUVE-D'ASCQ</t>
  </si>
  <si>
    <t>VILLEREAU</t>
  </si>
  <si>
    <t>VILLERS-AU-BOIS</t>
  </si>
  <si>
    <t>VILLERS-AU-FLOS</t>
  </si>
  <si>
    <t>VILLERS-AU-TERTRE</t>
  </si>
  <si>
    <t>VILLERS-BRÛLIN</t>
  </si>
  <si>
    <t>VILLERS-CHÂTEL</t>
  </si>
  <si>
    <t>VILLERS-EN-CAUCHIES</t>
  </si>
  <si>
    <t>VILLERS-GUISLAIN</t>
  </si>
  <si>
    <t>VILLERS-LÈS-CAGNICOURT</t>
  </si>
  <si>
    <t>VILLERS-L'HÔPITAL</t>
  </si>
  <si>
    <t>VILLERS-OUTRÉAUX</t>
  </si>
  <si>
    <t>VILLERS-PLOUICH</t>
  </si>
  <si>
    <t>VILLERS-POL</t>
  </si>
  <si>
    <t>VILLERS-SIRE-NICOLE</t>
  </si>
  <si>
    <t>VILLERS-SIR-SIMON</t>
  </si>
  <si>
    <t>VIMY</t>
  </si>
  <si>
    <t>VINCLY</t>
  </si>
  <si>
    <t>VIOLAINES</t>
  </si>
  <si>
    <t>VIS-EN-ARTOIS</t>
  </si>
  <si>
    <t>VITRY-EN-ARTOIS</t>
  </si>
  <si>
    <t>VOLCKERINCKHOVE</t>
  </si>
  <si>
    <t>VRED</t>
  </si>
  <si>
    <t>WABEN</t>
  </si>
  <si>
    <t>WACQUINGHEN</t>
  </si>
  <si>
    <t>WAHAGNIES</t>
  </si>
  <si>
    <t>WAIL</t>
  </si>
  <si>
    <t>WAILLY</t>
  </si>
  <si>
    <t>WAILLY-BEAUCAMP</t>
  </si>
  <si>
    <t>WALINCOURT-SELVIGNY</t>
  </si>
  <si>
    <t>WALLERS</t>
  </si>
  <si>
    <t>WALLERS-EN-FAGNE</t>
  </si>
  <si>
    <t>WALLON-CAPPEL</t>
  </si>
  <si>
    <t>WAMBAIX</t>
  </si>
  <si>
    <t>WAMBERCOURT</t>
  </si>
  <si>
    <t>WAMBRECHIES</t>
  </si>
  <si>
    <t>WAMIN</t>
  </si>
  <si>
    <t>WANCOURT</t>
  </si>
  <si>
    <t>WANDIGNIES-HAMAGE</t>
  </si>
  <si>
    <t>WANNEHAIN</t>
  </si>
  <si>
    <t>WANQUETIN</t>
  </si>
  <si>
    <t>WARDRECQUES</t>
  </si>
  <si>
    <t>WARGNIES-LE-GRAND</t>
  </si>
  <si>
    <t>WARGNIES-LE-PETIT</t>
  </si>
  <si>
    <t>WARHEM</t>
  </si>
  <si>
    <t>WARLAING</t>
  </si>
  <si>
    <t>WARLENCOURT-EAUCOURT</t>
  </si>
  <si>
    <t>WARLINCOURT-LÈS-PAS</t>
  </si>
  <si>
    <t>WARLUS</t>
  </si>
  <si>
    <t>WARLUZEL</t>
  </si>
  <si>
    <t>WARNETON</t>
  </si>
  <si>
    <t>WASNES-AU-BAC</t>
  </si>
  <si>
    <t>WASQUEHAL</t>
  </si>
  <si>
    <t>WATTEN</t>
  </si>
  <si>
    <t>WATTIGNIES</t>
  </si>
  <si>
    <t>WATTIGNIES-LA-VICTOIRE</t>
  </si>
  <si>
    <t>WATTRELOS</t>
  </si>
  <si>
    <t>WAVRANS-SUR-L'AA</t>
  </si>
  <si>
    <t>WAVRANS-SUR-TERNOISE</t>
  </si>
  <si>
    <t>WAVRECHAIN-SOUS-DENAIN</t>
  </si>
  <si>
    <t>WAVRECHAIN-SOUS-FAULX</t>
  </si>
  <si>
    <t>WAVRIN</t>
  </si>
  <si>
    <t>WAZIERS</t>
  </si>
  <si>
    <t>WEMAERS-CAPPEL</t>
  </si>
  <si>
    <t>WERVICQ-SUD</t>
  </si>
  <si>
    <t>WEST-CAPPEL</t>
  </si>
  <si>
    <t>WESTREHEM</t>
  </si>
  <si>
    <t>WICQUINGHEM</t>
  </si>
  <si>
    <t>WICRES</t>
  </si>
  <si>
    <t>WIDEHEM</t>
  </si>
  <si>
    <t>WIERRE-AU-BOIS</t>
  </si>
  <si>
    <t>WIERRE-EFFROY</t>
  </si>
  <si>
    <t>WIGNEHIES</t>
  </si>
  <si>
    <t>WILLEMAN</t>
  </si>
  <si>
    <t>WILLEMS</t>
  </si>
  <si>
    <t>WILLENCOURT</t>
  </si>
  <si>
    <t>WILLERVAL</t>
  </si>
  <si>
    <t>WILLIES</t>
  </si>
  <si>
    <t>WIMEREUX</t>
  </si>
  <si>
    <t>WIMILLE</t>
  </si>
  <si>
    <t>WINGLES</t>
  </si>
  <si>
    <t>WINNEZEELE</t>
  </si>
  <si>
    <t>WIRWIGNES</t>
  </si>
  <si>
    <t>WISMES</t>
  </si>
  <si>
    <t>WISQUES</t>
  </si>
  <si>
    <t>WISSANT</t>
  </si>
  <si>
    <t>WITTERNESSE</t>
  </si>
  <si>
    <t>WITTES</t>
  </si>
  <si>
    <t>WIZERNES</t>
  </si>
  <si>
    <t>WORMHOUT</t>
  </si>
  <si>
    <t>WULVERDINGHE</t>
  </si>
  <si>
    <t>WYLDER</t>
  </si>
  <si>
    <t>YTRES</t>
  </si>
  <si>
    <t>ZEGERSCAPPEL</t>
  </si>
  <si>
    <t>ZERMEZEELE</t>
  </si>
  <si>
    <t>ZOTEUX</t>
  </si>
  <si>
    <t>ZOUAFQUES</t>
  </si>
  <si>
    <t>ZUDAUSQUES</t>
  </si>
  <si>
    <t>ZUTKERQUE</t>
  </si>
  <si>
    <t>ZUYDCOOTE</t>
  </si>
  <si>
    <t>ZUYTPEENE</t>
  </si>
  <si>
    <t>Code postal</t>
  </si>
  <si>
    <t>Code Insee</t>
  </si>
  <si>
    <t>Commune2</t>
  </si>
  <si>
    <t>Code postal2</t>
  </si>
  <si>
    <t>PROGRAMME DE L'OPERATION</t>
  </si>
  <si>
    <t>PPI 2007 - 2014</t>
  </si>
  <si>
    <t>PPI 2015 - 2019</t>
  </si>
  <si>
    <t>Autre</t>
  </si>
  <si>
    <t>Projet</t>
  </si>
  <si>
    <t>Montage opération :</t>
  </si>
  <si>
    <t>Programme :</t>
  </si>
  <si>
    <t>Version :</t>
  </si>
  <si>
    <t>Auteur :</t>
  </si>
  <si>
    <t>Maître d'œuvre VRD/Paysagiste</t>
  </si>
  <si>
    <t>Frais de raccordement</t>
  </si>
  <si>
    <t>Electrique</t>
  </si>
  <si>
    <t>Gaz</t>
  </si>
  <si>
    <t>Eau</t>
  </si>
  <si>
    <t>Assainissement</t>
  </si>
  <si>
    <t>Téléphonique</t>
  </si>
  <si>
    <t>Réseau de télévision</t>
  </si>
  <si>
    <t>Etudes préalables</t>
  </si>
  <si>
    <t>Géomètre</t>
  </si>
  <si>
    <t>Etudes environnementales</t>
  </si>
  <si>
    <t>Voiries</t>
  </si>
  <si>
    <t>Réseaux Divers</t>
  </si>
  <si>
    <t>Aléas</t>
  </si>
  <si>
    <t>Taxe archéologie préventive</t>
  </si>
  <si>
    <t>Coût du sous-sol</t>
  </si>
  <si>
    <t>Intercommunalité</t>
  </si>
  <si>
    <t xml:space="preserve">Commune </t>
  </si>
  <si>
    <t>Autres (à préciser)</t>
  </si>
  <si>
    <t>TOTAL RECETTES</t>
  </si>
  <si>
    <t>indiquer le nombre :</t>
  </si>
  <si>
    <t>Précisions programme / Observations / Commentaires :</t>
  </si>
  <si>
    <t xml:space="preserve"> Densité EPF PPI 2015 19</t>
  </si>
  <si>
    <t>PPI 2000 - 2006</t>
  </si>
  <si>
    <t>Unité</t>
  </si>
  <si>
    <t>€ HT/m²</t>
  </si>
  <si>
    <t>Surface en m²</t>
  </si>
  <si>
    <t>MARGE DE L'OPERATION</t>
  </si>
  <si>
    <t>TOTAL PRIX DE REVIENT</t>
  </si>
  <si>
    <t>Opérateur(s) :</t>
  </si>
  <si>
    <t>Date prévisionnelle de livraison :</t>
  </si>
  <si>
    <t>Maitrise d'ouvrage/conduite opération/montage</t>
  </si>
  <si>
    <t>Labellisation (Cerqual, NF logt, HQE…)</t>
  </si>
  <si>
    <t>Assurances Dommage Ouvrage (DO/CNR/TRC/RC)</t>
  </si>
  <si>
    <t>GFA</t>
  </si>
  <si>
    <t>Honoraires</t>
  </si>
  <si>
    <t>Nombres autres</t>
  </si>
  <si>
    <t xml:space="preserve"> </t>
  </si>
  <si>
    <t>Répartition</t>
  </si>
  <si>
    <t>MARGE OPERATEUR</t>
  </si>
  <si>
    <t>% MARGE</t>
  </si>
  <si>
    <t>Montant en €</t>
  </si>
  <si>
    <t>Emprunt n°7</t>
  </si>
  <si>
    <t>Emprunt n°8</t>
  </si>
  <si>
    <t>Emprunt n°9</t>
  </si>
  <si>
    <t>Emprunt n°10</t>
  </si>
  <si>
    <t>TOTAL DEPENSES (PRIX DE REVIENT) OPERATEUR</t>
  </si>
  <si>
    <t xml:space="preserve"> Densité EPF PPI 2007 2014</t>
  </si>
  <si>
    <t>Grands territoires EPF 2007 2014</t>
  </si>
  <si>
    <t>Grands territoires EPF 2015 2020</t>
  </si>
  <si>
    <t>Territoires ruraux</t>
  </si>
  <si>
    <t>Hainaut Cambrésis</t>
  </si>
  <si>
    <t xml:space="preserve">agglomérations des bassins industriels </t>
  </si>
  <si>
    <t>Artois</t>
  </si>
  <si>
    <t>autres agglomérations</t>
  </si>
  <si>
    <t>Littoral</t>
  </si>
  <si>
    <t>Lille Métropole</t>
  </si>
  <si>
    <t>Lille métropole</t>
  </si>
  <si>
    <t xml:space="preserve">agglomérations du littoral </t>
  </si>
  <si>
    <t>Date prévisionnelle de démarrage travaux opérateur :</t>
  </si>
  <si>
    <t>Date prévisionnelle de démarrage VRD (aménagement) :</t>
  </si>
  <si>
    <t>Etudes d'impact</t>
  </si>
  <si>
    <t>Frais constats d'affichages</t>
  </si>
  <si>
    <t>Etudes de marché</t>
  </si>
  <si>
    <t>Frais d'investigations archéologiques</t>
  </si>
  <si>
    <t>Surcoût des fondations spéciales</t>
  </si>
  <si>
    <t>Travaux (hors fondations spéciales et sous-sol)</t>
  </si>
  <si>
    <t>TOTAL
 Montant HT</t>
  </si>
  <si>
    <t>Autres
Montant HT</t>
  </si>
  <si>
    <t>TOTAL
 Montant TTC</t>
  </si>
  <si>
    <t>Vérifications :</t>
  </si>
  <si>
    <t>RECAPITULATIF PLAN DE FINANCEMENT</t>
  </si>
  <si>
    <t>PRODUITS DE LA VENTE DE L'OPERATION</t>
  </si>
  <si>
    <t>Autres 
Montant HT</t>
  </si>
  <si>
    <t>PLAN DE FINANCEMENT</t>
  </si>
  <si>
    <t>Saisie = cellule coloriée en gris</t>
  </si>
  <si>
    <r>
      <t>Autres</t>
    </r>
    <r>
      <rPr>
        <i/>
        <sz val="11"/>
        <color theme="1"/>
        <rFont val="OfficinaSansITCStd Book"/>
        <family val="3"/>
      </rPr>
      <t xml:space="preserve"> (à préciser)</t>
    </r>
  </si>
  <si>
    <t>Recettes</t>
  </si>
  <si>
    <t xml:space="preserve">Périmètre de l'opération </t>
  </si>
  <si>
    <t xml:space="preserve">espaces tertiaires </t>
  </si>
  <si>
    <t>espaces techniques ( labos; ateliers de production etc…)</t>
  </si>
  <si>
    <t>espaces tertiaires (bureaux ; services)</t>
  </si>
  <si>
    <t xml:space="preserve">Ancien site Giphar - Eurasanté </t>
  </si>
  <si>
    <t>Nombre d'espaces techniques ( labos; ateliers de production etc…)</t>
  </si>
  <si>
    <t>Nombre d'espaces tertiaires ( bureaux ; services)</t>
  </si>
  <si>
    <t>espaces techniques</t>
  </si>
  <si>
    <t>espaces tertiaires</t>
  </si>
  <si>
    <t xml:space="preserve">Espaces techniques </t>
  </si>
  <si>
    <t>Prix d'acquistion ou de location</t>
  </si>
  <si>
    <t>Démolition</t>
  </si>
  <si>
    <t xml:space="preserve">Coût complémentaire gestion de la  pollution </t>
  </si>
  <si>
    <t>Espaces techniques
Montant HT</t>
  </si>
  <si>
    <t>Espaces tertiaires
Montant HT</t>
  </si>
  <si>
    <t>Charges d'acquisition ou de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</si>
</sst>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€_-;\-* #,##0\ _€_-;_-* &quot;-&quot;\ _€_-;_-@_-"/>
    <numFmt numFmtId="165" formatCode="0.0%"/>
    <numFmt numFmtId="166" formatCode="00000"/>
    <numFmt numFmtId="167" formatCode="#,##0.0"/>
    <numFmt numFmtId="168" formatCode="_-* #,##0.0\ _€_-;\-* #,##0.0\ _€_-;_-* &quot;-&quot;?\ _€_-;_-@_-"/>
  </numFmts>
  <fonts count="18">
    <font>
      <sz val="11"/>
      <color theme="1"/>
      <name val="OfficinaSansITCStd Book"/>
      <family val="2"/>
    </font>
    <font>
      <b/>
      <sz val="11"/>
      <color theme="1"/>
      <name val="OfficinaSansITCStd Book"/>
      <family val="3"/>
    </font>
    <font>
      <b/>
      <sz val="16"/>
      <color theme="1"/>
      <name val="OfficinaSansITCStd Book"/>
      <family val="3"/>
    </font>
    <font>
      <sz val="11"/>
      <color theme="1"/>
      <name val="OfficinaSansITCStd Book"/>
      <family val="3"/>
    </font>
    <font>
      <sz val="11"/>
      <color rgb="FFFF0000"/>
      <name val="OfficinaSansITCStd Book"/>
      <family val="2"/>
    </font>
    <font>
      <sz val="11"/>
      <color theme="1"/>
      <name val="OfficinaSansITCStd Book"/>
      <family val="2"/>
    </font>
    <font>
      <sz val="11"/>
      <name val="OfficinaSansITCStd Book"/>
      <family val="3"/>
    </font>
    <font>
      <i/>
      <sz val="11"/>
      <color theme="1"/>
      <name val="OfficinaSansITCStd Book"/>
      <family val="3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1"/>
      <color theme="1"/>
      <name val="OfficinaSansITCStd Book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1" fillId="0" borderId="0" xfId="0" applyFont="1"/>
    <xf numFmtId="9" fontId="0" fillId="0" borderId="0" xfId="0" applyNumberFormat="1"/>
    <xf numFmtId="10" fontId="0" fillId="0" borderId="0" xfId="0" applyNumberFormat="1"/>
    <xf numFmtId="0" fontId="3" fillId="3" borderId="20" xfId="0" applyFont="1" applyFill="1" applyBorder="1" applyAlignment="1" applyProtection="1">
      <alignment horizontal="left"/>
    </xf>
    <xf numFmtId="0" fontId="3" fillId="3" borderId="21" xfId="0" applyFont="1" applyFill="1" applyBorder="1" applyAlignment="1" applyProtection="1">
      <alignment horizontal="left"/>
    </xf>
    <xf numFmtId="0" fontId="3" fillId="3" borderId="22" xfId="0" applyFont="1" applyFill="1" applyBorder="1" applyAlignment="1" applyProtection="1">
      <alignment horizontal="left"/>
    </xf>
    <xf numFmtId="0" fontId="1" fillId="4" borderId="3" xfId="0" applyFont="1" applyFill="1" applyBorder="1" applyAlignment="1" applyProtection="1">
      <alignment horizontal="left" vertical="center"/>
    </xf>
    <xf numFmtId="0" fontId="0" fillId="4" borderId="11" xfId="0" applyFill="1" applyBorder="1" applyAlignment="1" applyProtection="1">
      <alignment horizontal="center" vertical="center"/>
    </xf>
    <xf numFmtId="0" fontId="0" fillId="8" borderId="4" xfId="0" applyFill="1" applyBorder="1" applyAlignment="1" applyProtection="1">
      <alignment horizontal="center"/>
    </xf>
    <xf numFmtId="0" fontId="1" fillId="8" borderId="4" xfId="0" applyFont="1" applyFill="1" applyBorder="1" applyAlignment="1" applyProtection="1">
      <alignment horizontal="center" vertical="center"/>
    </xf>
    <xf numFmtId="0" fontId="0" fillId="8" borderId="4" xfId="0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1" fillId="5" borderId="13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1" fillId="5" borderId="14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20" fontId="0" fillId="0" borderId="0" xfId="0" applyNumberFormat="1" applyAlignment="1" applyProtection="1">
      <alignment vertical="center"/>
    </xf>
    <xf numFmtId="0" fontId="1" fillId="6" borderId="4" xfId="0" applyFont="1" applyFill="1" applyBorder="1" applyAlignment="1" applyProtection="1">
      <alignment vertical="center"/>
    </xf>
    <xf numFmtId="0" fontId="1" fillId="6" borderId="5" xfId="0" applyFont="1" applyFill="1" applyBorder="1" applyAlignment="1" applyProtection="1">
      <alignment vertical="center"/>
    </xf>
    <xf numFmtId="0" fontId="1" fillId="6" borderId="6" xfId="0" applyFont="1" applyFill="1" applyBorder="1" applyAlignment="1" applyProtection="1">
      <alignment vertical="center"/>
    </xf>
    <xf numFmtId="0" fontId="0" fillId="0" borderId="19" xfId="0" applyBorder="1" applyProtection="1"/>
    <xf numFmtId="0" fontId="0" fillId="3" borderId="10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0" borderId="0" xfId="0" applyFill="1" applyProtection="1"/>
    <xf numFmtId="0" fontId="1" fillId="8" borderId="27" xfId="0" applyFont="1" applyFill="1" applyBorder="1" applyAlignment="1" applyProtection="1">
      <alignment horizontal="center" vertical="center"/>
    </xf>
    <xf numFmtId="165" fontId="1" fillId="5" borderId="29" xfId="0" applyNumberFormat="1" applyFont="1" applyFill="1" applyBorder="1" applyAlignment="1" applyProtection="1">
      <alignment horizontal="center" vertical="center"/>
    </xf>
    <xf numFmtId="165" fontId="1" fillId="6" borderId="27" xfId="0" applyNumberFormat="1" applyFont="1" applyFill="1" applyBorder="1" applyAlignment="1" applyProtection="1">
      <alignment horizontal="center" vertical="center"/>
    </xf>
    <xf numFmtId="0" fontId="1" fillId="8" borderId="30" xfId="0" applyFont="1" applyFill="1" applyBorder="1" applyAlignment="1" applyProtection="1">
      <alignment horizontal="center" vertical="center"/>
    </xf>
    <xf numFmtId="0" fontId="0" fillId="10" borderId="0" xfId="0" applyFill="1"/>
    <xf numFmtId="0" fontId="0" fillId="10" borderId="0" xfId="0" applyFill="1" applyAlignment="1" applyProtection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9" xfId="0" applyFill="1" applyBorder="1" applyAlignment="1" applyProtection="1">
      <alignment horizontal="left" vertical="center" wrapText="1"/>
    </xf>
    <xf numFmtId="0" fontId="0" fillId="11" borderId="0" xfId="0" applyFill="1"/>
    <xf numFmtId="0" fontId="1" fillId="9" borderId="13" xfId="0" applyFont="1" applyFill="1" applyBorder="1" applyAlignment="1" applyProtection="1">
      <alignment vertical="center"/>
    </xf>
    <xf numFmtId="0" fontId="1" fillId="9" borderId="0" xfId="0" applyFont="1" applyFill="1" applyBorder="1" applyAlignment="1" applyProtection="1">
      <alignment vertical="center"/>
    </xf>
    <xf numFmtId="0" fontId="1" fillId="9" borderId="14" xfId="0" applyFont="1" applyFill="1" applyBorder="1" applyAlignment="1" applyProtection="1">
      <alignment vertical="center"/>
    </xf>
    <xf numFmtId="4" fontId="1" fillId="9" borderId="29" xfId="0" applyNumberFormat="1" applyFont="1" applyFill="1" applyBorder="1" applyAlignment="1" applyProtection="1">
      <alignment vertical="center"/>
    </xf>
    <xf numFmtId="0" fontId="0" fillId="10" borderId="0" xfId="0" applyFill="1" applyAlignment="1" applyProtection="1">
      <alignment vertical="center"/>
    </xf>
    <xf numFmtId="0" fontId="0" fillId="10" borderId="0" xfId="0" applyFill="1" applyProtection="1"/>
    <xf numFmtId="0" fontId="4" fillId="10" borderId="0" xfId="0" applyFont="1" applyFill="1" applyProtection="1"/>
    <xf numFmtId="3" fontId="1" fillId="10" borderId="19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1" fillId="10" borderId="34" xfId="0" applyFont="1" applyFill="1" applyBorder="1" applyAlignment="1" applyProtection="1">
      <alignment horizontal="center" vertical="center"/>
    </xf>
    <xf numFmtId="0" fontId="8" fillId="0" borderId="0" xfId="0" applyFont="1" applyFill="1"/>
    <xf numFmtId="0" fontId="9" fillId="0" borderId="0" xfId="2" applyFill="1"/>
    <xf numFmtId="0" fontId="3" fillId="0" borderId="0" xfId="0" applyFont="1"/>
    <xf numFmtId="0" fontId="6" fillId="0" borderId="0" xfId="0" applyFont="1" applyFill="1"/>
    <xf numFmtId="0" fontId="1" fillId="8" borderId="6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/>
    </xf>
    <xf numFmtId="0" fontId="1" fillId="10" borderId="0" xfId="0" applyFont="1" applyFill="1" applyBorder="1" applyAlignment="1" applyProtection="1">
      <alignment vertical="center"/>
    </xf>
    <xf numFmtId="0" fontId="0" fillId="10" borderId="0" xfId="0" applyFill="1" applyBorder="1" applyAlignment="1" applyProtection="1">
      <alignment horizontal="left" vertical="center" wrapText="1"/>
    </xf>
    <xf numFmtId="0" fontId="0" fillId="0" borderId="32" xfId="0" applyBorder="1" applyAlignment="1" applyProtection="1">
      <alignment vertical="center"/>
    </xf>
    <xf numFmtId="14" fontId="0" fillId="3" borderId="32" xfId="0" applyNumberFormat="1" applyFill="1" applyBorder="1" applyAlignment="1" applyProtection="1">
      <alignment horizontal="left" vertical="center" wrapText="1"/>
    </xf>
    <xf numFmtId="0" fontId="0" fillId="3" borderId="32" xfId="0" applyFill="1" applyBorder="1" applyAlignment="1" applyProtection="1">
      <alignment vertical="center" wrapText="1"/>
    </xf>
    <xf numFmtId="166" fontId="0" fillId="0" borderId="32" xfId="0" applyNumberFormat="1" applyFill="1" applyBorder="1" applyAlignment="1" applyProtection="1">
      <alignment horizontal="left" vertical="center" wrapText="1"/>
    </xf>
    <xf numFmtId="0" fontId="0" fillId="3" borderId="21" xfId="0" applyFill="1" applyBorder="1" applyAlignment="1" applyProtection="1">
      <alignment vertical="center" wrapText="1"/>
    </xf>
    <xf numFmtId="0" fontId="0" fillId="10" borderId="21" xfId="0" applyFill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right" vertical="center"/>
    </xf>
    <xf numFmtId="165" fontId="0" fillId="3" borderId="29" xfId="0" applyNumberForma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vertical="center"/>
    </xf>
    <xf numFmtId="0" fontId="3" fillId="3" borderId="19" xfId="0" applyFont="1" applyFill="1" applyBorder="1" applyAlignment="1"/>
    <xf numFmtId="0" fontId="0" fillId="0" borderId="19" xfId="0" applyFill="1" applyBorder="1" applyProtection="1"/>
    <xf numFmtId="0" fontId="7" fillId="10" borderId="0" xfId="0" applyFont="1" applyFill="1" applyAlignment="1" applyProtection="1">
      <alignment vertical="center"/>
    </xf>
    <xf numFmtId="0" fontId="0" fillId="10" borderId="2" xfId="0" applyFill="1" applyBorder="1" applyAlignment="1" applyProtection="1">
      <alignment horizontal="left" vertical="center"/>
    </xf>
    <xf numFmtId="0" fontId="1" fillId="10" borderId="13" xfId="0" applyFont="1" applyFill="1" applyBorder="1" applyAlignment="1" applyProtection="1">
      <alignment vertical="center"/>
    </xf>
    <xf numFmtId="0" fontId="1" fillId="10" borderId="14" xfId="0" applyFont="1" applyFill="1" applyBorder="1" applyAlignment="1" applyProtection="1">
      <alignment vertical="center"/>
    </xf>
    <xf numFmtId="165" fontId="1" fillId="10" borderId="29" xfId="0" applyNumberFormat="1" applyFont="1" applyFill="1" applyBorder="1" applyAlignment="1" applyProtection="1">
      <alignment horizontal="center" vertical="center"/>
    </xf>
    <xf numFmtId="3" fontId="0" fillId="0" borderId="29" xfId="0" applyNumberFormat="1" applyBorder="1" applyAlignment="1" applyProtection="1">
      <alignment vertical="center"/>
    </xf>
    <xf numFmtId="3" fontId="0" fillId="0" borderId="14" xfId="0" applyNumberFormat="1" applyBorder="1" applyAlignment="1" applyProtection="1">
      <alignment vertical="center"/>
    </xf>
    <xf numFmtId="0" fontId="0" fillId="3" borderId="19" xfId="0" applyFill="1" applyBorder="1" applyAlignment="1" applyProtection="1">
      <alignment vertical="center" wrapText="1"/>
    </xf>
    <xf numFmtId="0" fontId="1" fillId="8" borderId="19" xfId="0" applyFont="1" applyFill="1" applyBorder="1" applyAlignment="1" applyProtection="1">
      <alignment horizontal="center"/>
    </xf>
    <xf numFmtId="165" fontId="0" fillId="0" borderId="19" xfId="1" applyNumberFormat="1" applyFont="1" applyBorder="1" applyAlignment="1" applyProtection="1">
      <alignment horizontal="center"/>
    </xf>
    <xf numFmtId="165" fontId="1" fillId="4" borderId="19" xfId="1" applyNumberFormat="1" applyFont="1" applyFill="1" applyBorder="1" applyAlignment="1" applyProtection="1">
      <alignment horizontal="center"/>
    </xf>
    <xf numFmtId="0" fontId="0" fillId="8" borderId="4" xfId="0" applyFill="1" applyBorder="1" applyProtection="1"/>
    <xf numFmtId="0" fontId="3" fillId="6" borderId="13" xfId="0" applyFont="1" applyFill="1" applyBorder="1" applyAlignment="1" applyProtection="1">
      <alignment vertical="center"/>
    </xf>
    <xf numFmtId="0" fontId="1" fillId="6" borderId="48" xfId="0" applyFont="1" applyFill="1" applyBorder="1" applyAlignment="1" applyProtection="1">
      <alignment vertical="center"/>
    </xf>
    <xf numFmtId="3" fontId="1" fillId="8" borderId="4" xfId="0" applyNumberFormat="1" applyFont="1" applyFill="1" applyBorder="1" applyAlignment="1" applyProtection="1">
      <alignment horizontal="center" vertical="center"/>
    </xf>
    <xf numFmtId="3" fontId="1" fillId="9" borderId="13" xfId="0" applyNumberFormat="1" applyFont="1" applyFill="1" applyBorder="1" applyAlignment="1" applyProtection="1">
      <alignment vertical="center"/>
    </xf>
    <xf numFmtId="3" fontId="0" fillId="3" borderId="13" xfId="0" applyNumberFormat="1" applyFill="1" applyBorder="1" applyAlignment="1" applyProtection="1">
      <alignment vertical="center"/>
    </xf>
    <xf numFmtId="3" fontId="1" fillId="5" borderId="13" xfId="0" applyNumberFormat="1" applyFont="1" applyFill="1" applyBorder="1" applyAlignment="1" applyProtection="1">
      <alignment horizontal="center" vertical="center"/>
    </xf>
    <xf numFmtId="3" fontId="1" fillId="10" borderId="13" xfId="0" applyNumberFormat="1" applyFont="1" applyFill="1" applyBorder="1" applyAlignment="1" applyProtection="1">
      <alignment horizontal="center" vertical="center"/>
    </xf>
    <xf numFmtId="3" fontId="1" fillId="6" borderId="4" xfId="0" applyNumberFormat="1" applyFont="1" applyFill="1" applyBorder="1" applyAlignment="1" applyProtection="1">
      <alignment horizontal="center" vertical="center"/>
    </xf>
    <xf numFmtId="3" fontId="1" fillId="8" borderId="27" xfId="0" applyNumberFormat="1" applyFont="1" applyFill="1" applyBorder="1" applyAlignment="1" applyProtection="1">
      <alignment horizontal="center" vertical="center"/>
    </xf>
    <xf numFmtId="3" fontId="1" fillId="8" borderId="6" xfId="0" applyNumberFormat="1" applyFont="1" applyFill="1" applyBorder="1" applyAlignment="1" applyProtection="1">
      <alignment horizontal="center" vertical="center"/>
    </xf>
    <xf numFmtId="3" fontId="1" fillId="9" borderId="29" xfId="0" applyNumberFormat="1" applyFont="1" applyFill="1" applyBorder="1" applyAlignment="1" applyProtection="1">
      <alignment vertical="center"/>
    </xf>
    <xf numFmtId="3" fontId="1" fillId="9" borderId="14" xfId="0" applyNumberFormat="1" applyFont="1" applyFill="1" applyBorder="1" applyAlignment="1" applyProtection="1">
      <alignment vertical="center"/>
    </xf>
    <xf numFmtId="3" fontId="1" fillId="5" borderId="29" xfId="0" applyNumberFormat="1" applyFont="1" applyFill="1" applyBorder="1" applyAlignment="1" applyProtection="1">
      <alignment horizontal="center" vertical="center"/>
    </xf>
    <xf numFmtId="3" fontId="1" fillId="5" borderId="14" xfId="0" applyNumberFormat="1" applyFont="1" applyFill="1" applyBorder="1" applyAlignment="1" applyProtection="1">
      <alignment horizontal="center" vertical="center"/>
    </xf>
    <xf numFmtId="3" fontId="1" fillId="10" borderId="29" xfId="0" applyNumberFormat="1" applyFont="1" applyFill="1" applyBorder="1" applyAlignment="1" applyProtection="1">
      <alignment horizontal="center" vertical="center"/>
    </xf>
    <xf numFmtId="3" fontId="1" fillId="10" borderId="14" xfId="0" applyNumberFormat="1" applyFont="1" applyFill="1" applyBorder="1" applyAlignment="1" applyProtection="1">
      <alignment horizontal="center" vertical="center"/>
    </xf>
    <xf numFmtId="3" fontId="1" fillId="6" borderId="27" xfId="0" applyNumberFormat="1" applyFont="1" applyFill="1" applyBorder="1" applyAlignment="1" applyProtection="1">
      <alignment horizontal="center" vertical="center"/>
    </xf>
    <xf numFmtId="3" fontId="1" fillId="6" borderId="6" xfId="0" applyNumberFormat="1" applyFont="1" applyFill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164" fontId="1" fillId="6" borderId="27" xfId="0" applyNumberFormat="1" applyFont="1" applyFill="1" applyBorder="1" applyAlignment="1" applyProtection="1">
      <alignment vertical="center"/>
    </xf>
    <xf numFmtId="164" fontId="1" fillId="6" borderId="50" xfId="0" applyNumberFormat="1" applyFont="1" applyFill="1" applyBorder="1" applyAlignment="1" applyProtection="1">
      <alignment vertical="center"/>
    </xf>
    <xf numFmtId="0" fontId="0" fillId="10" borderId="13" xfId="0" applyFill="1" applyBorder="1" applyProtection="1"/>
    <xf numFmtId="3" fontId="0" fillId="10" borderId="14" xfId="0" applyNumberFormat="1" applyFill="1" applyBorder="1" applyProtection="1"/>
    <xf numFmtId="0" fontId="0" fillId="10" borderId="13" xfId="0" applyFill="1" applyBorder="1" applyAlignment="1" applyProtection="1">
      <alignment vertical="center"/>
    </xf>
    <xf numFmtId="0" fontId="1" fillId="10" borderId="36" xfId="0" applyFont="1" applyFill="1" applyBorder="1" applyAlignment="1" applyProtection="1">
      <alignment vertical="center"/>
    </xf>
    <xf numFmtId="0" fontId="3" fillId="3" borderId="47" xfId="0" applyFont="1" applyFill="1" applyBorder="1" applyAlignment="1"/>
    <xf numFmtId="164" fontId="0" fillId="0" borderId="47" xfId="0" applyNumberFormat="1" applyFill="1" applyBorder="1" applyProtection="1"/>
    <xf numFmtId="164" fontId="0" fillId="0" borderId="52" xfId="0" applyNumberFormat="1" applyFill="1" applyBorder="1" applyAlignment="1" applyProtection="1">
      <alignment vertical="center"/>
    </xf>
    <xf numFmtId="165" fontId="0" fillId="3" borderId="47" xfId="0" applyNumberFormat="1" applyFill="1" applyBorder="1" applyAlignment="1" applyProtection="1">
      <alignment horizontal="center" vertical="center"/>
    </xf>
    <xf numFmtId="164" fontId="0" fillId="0" borderId="47" xfId="0" applyNumberFormat="1" applyBorder="1" applyAlignment="1" applyProtection="1">
      <alignment vertical="center"/>
    </xf>
    <xf numFmtId="164" fontId="0" fillId="0" borderId="45" xfId="0" applyNumberFormat="1" applyBorder="1" applyAlignment="1" applyProtection="1">
      <alignment vertical="center"/>
    </xf>
    <xf numFmtId="164" fontId="0" fillId="0" borderId="19" xfId="0" applyNumberFormat="1" applyFill="1" applyBorder="1" applyProtection="1"/>
    <xf numFmtId="164" fontId="0" fillId="0" borderId="21" xfId="0" applyNumberFormat="1" applyFill="1" applyBorder="1" applyAlignment="1" applyProtection="1">
      <alignment vertical="center"/>
    </xf>
    <xf numFmtId="165" fontId="0" fillId="3" borderId="19" xfId="0" applyNumberFormat="1" applyFill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vertical="center"/>
    </xf>
    <xf numFmtId="164" fontId="0" fillId="0" borderId="46" xfId="0" applyNumberFormat="1" applyBorder="1" applyAlignment="1" applyProtection="1">
      <alignment vertical="center"/>
    </xf>
    <xf numFmtId="0" fontId="0" fillId="3" borderId="44" xfId="0" applyFill="1" applyBorder="1" applyAlignment="1" applyProtection="1">
      <alignment horizontal="left"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46" xfId="0" applyFill="1" applyBorder="1" applyAlignment="1" applyProtection="1">
      <alignment horizontal="left" vertical="center"/>
    </xf>
    <xf numFmtId="164" fontId="0" fillId="0" borderId="19" xfId="0" applyNumberFormat="1" applyBorder="1" applyProtection="1"/>
    <xf numFmtId="0" fontId="3" fillId="3" borderId="20" xfId="0" applyFont="1" applyFill="1" applyBorder="1" applyAlignment="1" applyProtection="1">
      <alignment horizontal="left"/>
    </xf>
    <xf numFmtId="0" fontId="3" fillId="3" borderId="21" xfId="0" applyFont="1" applyFill="1" applyBorder="1" applyAlignment="1" applyProtection="1">
      <alignment horizontal="left"/>
    </xf>
    <xf numFmtId="0" fontId="3" fillId="3" borderId="22" xfId="0" applyFont="1" applyFill="1" applyBorder="1" applyAlignment="1" applyProtection="1">
      <alignment horizontal="left"/>
    </xf>
    <xf numFmtId="164" fontId="0" fillId="0" borderId="31" xfId="0" applyNumberFormat="1" applyBorder="1" applyAlignment="1" applyProtection="1">
      <alignment vertical="center"/>
    </xf>
    <xf numFmtId="164" fontId="0" fillId="0" borderId="53" xfId="0" applyNumberFormat="1" applyBorder="1" applyAlignment="1" applyProtection="1">
      <alignment vertical="center"/>
    </xf>
    <xf numFmtId="0" fontId="0" fillId="3" borderId="55" xfId="0" applyFill="1" applyBorder="1" applyAlignment="1" applyProtection="1">
      <alignment horizontal="left" vertical="center"/>
    </xf>
    <xf numFmtId="0" fontId="0" fillId="3" borderId="49" xfId="0" applyFill="1" applyBorder="1" applyAlignment="1" applyProtection="1">
      <alignment horizontal="left" vertical="center"/>
    </xf>
    <xf numFmtId="0" fontId="0" fillId="3" borderId="54" xfId="0" applyFill="1" applyBorder="1" applyAlignment="1" applyProtection="1">
      <alignment horizontal="left" vertical="center"/>
    </xf>
    <xf numFmtId="3" fontId="0" fillId="10" borderId="0" xfId="0" applyNumberFormat="1" applyFill="1" applyProtection="1"/>
    <xf numFmtId="3" fontId="0" fillId="3" borderId="19" xfId="0" applyNumberFormat="1" applyFill="1" applyBorder="1" applyProtection="1"/>
    <xf numFmtId="0" fontId="8" fillId="0" borderId="0" xfId="0" applyNumberFormat="1" applyFont="1" applyFill="1"/>
    <xf numFmtId="3" fontId="1" fillId="8" borderId="5" xfId="0" applyNumberFormat="1" applyFont="1" applyFill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vertical="center"/>
    </xf>
    <xf numFmtId="3" fontId="1" fillId="9" borderId="0" xfId="0" applyNumberFormat="1" applyFont="1" applyFill="1" applyBorder="1" applyAlignment="1" applyProtection="1">
      <alignment vertical="center"/>
    </xf>
    <xf numFmtId="3" fontId="1" fillId="5" borderId="0" xfId="0" applyNumberFormat="1" applyFont="1" applyFill="1" applyBorder="1" applyAlignment="1" applyProtection="1">
      <alignment horizontal="center" vertical="center"/>
    </xf>
    <xf numFmtId="3" fontId="1" fillId="10" borderId="0" xfId="0" applyNumberFormat="1" applyFont="1" applyFill="1" applyBorder="1" applyAlignment="1" applyProtection="1">
      <alignment horizontal="center" vertical="center"/>
    </xf>
    <xf numFmtId="3" fontId="1" fillId="6" borderId="5" xfId="0" applyNumberFormat="1" applyFont="1" applyFill="1" applyBorder="1" applyAlignment="1" applyProtection="1">
      <alignment horizontal="center" vertical="center"/>
    </xf>
    <xf numFmtId="165" fontId="7" fillId="0" borderId="0" xfId="1" applyNumberFormat="1" applyFont="1" applyBorder="1" applyAlignment="1" applyProtection="1">
      <alignment vertical="center"/>
    </xf>
    <xf numFmtId="165" fontId="12" fillId="9" borderId="0" xfId="1" applyNumberFormat="1" applyFont="1" applyFill="1" applyBorder="1" applyAlignment="1" applyProtection="1">
      <alignment vertical="center"/>
    </xf>
    <xf numFmtId="165" fontId="12" fillId="5" borderId="0" xfId="1" applyNumberFormat="1" applyFont="1" applyFill="1" applyBorder="1" applyAlignment="1" applyProtection="1">
      <alignment horizontal="center" vertical="center"/>
    </xf>
    <xf numFmtId="165" fontId="12" fillId="6" borderId="5" xfId="1" applyNumberFormat="1" applyFont="1" applyFill="1" applyBorder="1" applyAlignment="1" applyProtection="1">
      <alignment horizontal="center" vertical="center"/>
    </xf>
    <xf numFmtId="165" fontId="12" fillId="10" borderId="35" xfId="1" applyNumberFormat="1" applyFont="1" applyFill="1" applyBorder="1" applyAlignment="1" applyProtection="1">
      <alignment horizontal="center" vertical="center"/>
    </xf>
    <xf numFmtId="3" fontId="1" fillId="10" borderId="35" xfId="0" applyNumberFormat="1" applyFont="1" applyFill="1" applyBorder="1" applyAlignment="1" applyProtection="1">
      <alignment horizontal="center" vertical="center"/>
    </xf>
    <xf numFmtId="165" fontId="7" fillId="10" borderId="35" xfId="1" applyNumberFormat="1" applyFont="1" applyFill="1" applyBorder="1" applyAlignment="1" applyProtection="1">
      <alignment vertical="center"/>
    </xf>
    <xf numFmtId="165" fontId="12" fillId="10" borderId="35" xfId="1" applyNumberFormat="1" applyFont="1" applyFill="1" applyBorder="1" applyAlignment="1" applyProtection="1">
      <alignment vertical="center"/>
    </xf>
    <xf numFmtId="164" fontId="0" fillId="0" borderId="31" xfId="0" applyNumberFormat="1" applyFill="1" applyBorder="1" applyProtection="1"/>
    <xf numFmtId="3" fontId="0" fillId="3" borderId="31" xfId="0" applyNumberFormat="1" applyFill="1" applyBorder="1" applyProtection="1"/>
    <xf numFmtId="164" fontId="0" fillId="0" borderId="38" xfId="0" applyNumberFormat="1" applyFill="1" applyBorder="1" applyAlignment="1" applyProtection="1">
      <alignment vertical="center"/>
    </xf>
    <xf numFmtId="165" fontId="0" fillId="3" borderId="31" xfId="0" applyNumberFormat="1" applyFill="1" applyBorder="1" applyAlignment="1" applyProtection="1">
      <alignment horizontal="center" vertical="center"/>
    </xf>
    <xf numFmtId="4" fontId="0" fillId="0" borderId="0" xfId="0" applyNumberFormat="1" applyProtection="1"/>
    <xf numFmtId="0" fontId="1" fillId="12" borderId="0" xfId="0" applyFont="1" applyFill="1" applyBorder="1" applyAlignment="1" applyProtection="1">
      <alignment vertical="center"/>
    </xf>
    <xf numFmtId="0" fontId="1" fillId="12" borderId="13" xfId="0" applyFont="1" applyFill="1" applyBorder="1" applyAlignment="1" applyProtection="1">
      <alignment vertical="center"/>
    </xf>
    <xf numFmtId="0" fontId="1" fillId="12" borderId="14" xfId="0" applyFont="1" applyFill="1" applyBorder="1" applyAlignment="1" applyProtection="1">
      <alignment vertical="center"/>
    </xf>
    <xf numFmtId="3" fontId="1" fillId="12" borderId="13" xfId="0" applyNumberFormat="1" applyFont="1" applyFill="1" applyBorder="1" applyAlignment="1" applyProtection="1">
      <alignment horizontal="center" vertical="center"/>
    </xf>
    <xf numFmtId="165" fontId="1" fillId="12" borderId="29" xfId="0" applyNumberFormat="1" applyFont="1" applyFill="1" applyBorder="1" applyAlignment="1" applyProtection="1">
      <alignment horizontal="center" vertical="center"/>
    </xf>
    <xf numFmtId="3" fontId="1" fillId="12" borderId="29" xfId="0" applyNumberFormat="1" applyFont="1" applyFill="1" applyBorder="1" applyAlignment="1" applyProtection="1">
      <alignment horizontal="center" vertical="center"/>
    </xf>
    <xf numFmtId="3" fontId="1" fillId="12" borderId="14" xfId="0" applyNumberFormat="1" applyFont="1" applyFill="1" applyBorder="1" applyAlignment="1" applyProtection="1">
      <alignment horizontal="center" vertical="center"/>
    </xf>
    <xf numFmtId="3" fontId="1" fillId="12" borderId="0" xfId="0" applyNumberFormat="1" applyFont="1" applyFill="1" applyBorder="1" applyAlignment="1" applyProtection="1">
      <alignment horizontal="center" vertical="center"/>
    </xf>
    <xf numFmtId="3" fontId="1" fillId="12" borderId="35" xfId="0" applyNumberFormat="1" applyFont="1" applyFill="1" applyBorder="1" applyAlignment="1" applyProtection="1">
      <alignment horizontal="center" vertical="center"/>
    </xf>
    <xf numFmtId="0" fontId="0" fillId="12" borderId="0" xfId="0" applyFill="1" applyAlignment="1" applyProtection="1">
      <alignment vertical="center"/>
    </xf>
    <xf numFmtId="4" fontId="0" fillId="10" borderId="0" xfId="0" applyNumberFormat="1" applyFill="1" applyProtection="1"/>
    <xf numFmtId="0" fontId="0" fillId="12" borderId="0" xfId="0" applyFill="1" applyProtection="1"/>
    <xf numFmtId="0" fontId="0" fillId="10" borderId="0" xfId="0" applyFill="1" applyBorder="1" applyAlignment="1" applyProtection="1">
      <alignment vertical="center"/>
    </xf>
    <xf numFmtId="0" fontId="0" fillId="1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0" fillId="3" borderId="44" xfId="0" applyFill="1" applyBorder="1" applyAlignment="1" applyProtection="1">
      <alignment horizontal="left"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46" xfId="0" applyFill="1" applyBorder="1" applyAlignment="1" applyProtection="1">
      <alignment horizontal="left" vertical="center"/>
    </xf>
    <xf numFmtId="0" fontId="1" fillId="8" borderId="5" xfId="0" applyFont="1" applyFill="1" applyBorder="1" applyAlignment="1" applyProtection="1">
      <alignment horizontal="center" vertical="center" wrapText="1"/>
    </xf>
    <xf numFmtId="0" fontId="0" fillId="10" borderId="29" xfId="0" applyFill="1" applyBorder="1" applyProtection="1"/>
    <xf numFmtId="0" fontId="0" fillId="10" borderId="41" xfId="0" applyFill="1" applyBorder="1" applyProtection="1"/>
    <xf numFmtId="3" fontId="0" fillId="6" borderId="29" xfId="0" applyNumberFormat="1" applyFill="1" applyBorder="1" applyAlignment="1" applyProtection="1">
      <alignment horizontal="center" vertical="center"/>
    </xf>
    <xf numFmtId="0" fontId="1" fillId="8" borderId="27" xfId="0" applyFont="1" applyFill="1" applyBorder="1" applyAlignment="1" applyProtection="1">
      <alignment horizontal="center" vertical="center" wrapText="1"/>
    </xf>
    <xf numFmtId="3" fontId="0" fillId="6" borderId="0" xfId="0" applyNumberFormat="1" applyFill="1" applyBorder="1" applyAlignment="1" applyProtection="1"/>
    <xf numFmtId="3" fontId="0" fillId="10" borderId="0" xfId="0" applyNumberFormat="1" applyFill="1" applyBorder="1" applyAlignment="1" applyProtection="1"/>
    <xf numFmtId="3" fontId="0" fillId="6" borderId="0" xfId="0" applyNumberFormat="1" applyFill="1" applyBorder="1" applyAlignment="1" applyProtection="1">
      <alignment horizontal="center" vertical="center"/>
    </xf>
    <xf numFmtId="3" fontId="0" fillId="10" borderId="29" xfId="0" applyNumberFormat="1" applyFill="1" applyBorder="1" applyAlignment="1" applyProtection="1"/>
    <xf numFmtId="3" fontId="0" fillId="6" borderId="29" xfId="0" applyNumberFormat="1" applyFill="1" applyBorder="1" applyAlignment="1" applyProtection="1"/>
    <xf numFmtId="3" fontId="1" fillId="6" borderId="28" xfId="0" applyNumberFormat="1" applyFont="1" applyFill="1" applyBorder="1" applyAlignment="1" applyProtection="1"/>
    <xf numFmtId="10" fontId="1" fillId="10" borderId="41" xfId="1" applyNumberFormat="1" applyFont="1" applyFill="1" applyBorder="1" applyAlignment="1" applyProtection="1"/>
    <xf numFmtId="0" fontId="0" fillId="6" borderId="28" xfId="0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center" vertical="center"/>
    </xf>
    <xf numFmtId="0" fontId="15" fillId="10" borderId="0" xfId="0" applyFont="1" applyFill="1" applyAlignment="1" applyProtection="1">
      <alignment vertical="center"/>
    </xf>
    <xf numFmtId="0" fontId="15" fillId="8" borderId="5" xfId="0" applyFont="1" applyFill="1" applyBorder="1" applyAlignment="1" applyProtection="1">
      <alignment vertical="center"/>
    </xf>
    <xf numFmtId="0" fontId="16" fillId="9" borderId="0" xfId="0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5" fillId="0" borderId="33" xfId="0" applyFont="1" applyFill="1" applyBorder="1" applyAlignment="1" applyProtection="1">
      <alignment vertical="center"/>
    </xf>
    <xf numFmtId="0" fontId="16" fillId="6" borderId="5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vertical="center"/>
    </xf>
    <xf numFmtId="0" fontId="16" fillId="12" borderId="0" xfId="0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3" fontId="1" fillId="9" borderId="65" xfId="0" applyNumberFormat="1" applyFont="1" applyFill="1" applyBorder="1" applyAlignment="1" applyProtection="1">
      <alignment vertical="center"/>
    </xf>
    <xf numFmtId="3" fontId="1" fillId="5" borderId="65" xfId="0" applyNumberFormat="1" applyFont="1" applyFill="1" applyBorder="1" applyAlignment="1" applyProtection="1">
      <alignment horizontal="center" vertical="center"/>
    </xf>
    <xf numFmtId="3" fontId="0" fillId="0" borderId="65" xfId="0" applyNumberFormat="1" applyBorder="1" applyAlignment="1" applyProtection="1">
      <alignment vertical="center"/>
    </xf>
    <xf numFmtId="3" fontId="0" fillId="0" borderId="64" xfId="0" applyNumberFormat="1" applyBorder="1" applyAlignment="1" applyProtection="1">
      <alignment vertical="center"/>
    </xf>
    <xf numFmtId="3" fontId="1" fillId="9" borderId="28" xfId="0" applyNumberFormat="1" applyFont="1" applyFill="1" applyBorder="1" applyAlignment="1" applyProtection="1">
      <alignment vertical="center"/>
    </xf>
    <xf numFmtId="3" fontId="0" fillId="0" borderId="41" xfId="0" applyNumberFormat="1" applyBorder="1" applyAlignment="1" applyProtection="1">
      <alignment vertical="center"/>
    </xf>
    <xf numFmtId="165" fontId="12" fillId="9" borderId="34" xfId="1" applyNumberFormat="1" applyFont="1" applyFill="1" applyBorder="1" applyAlignment="1" applyProtection="1">
      <alignment vertical="center"/>
    </xf>
    <xf numFmtId="165" fontId="12" fillId="5" borderId="35" xfId="1" applyNumberFormat="1" applyFont="1" applyFill="1" applyBorder="1" applyAlignment="1" applyProtection="1">
      <alignment horizontal="center" vertical="center"/>
    </xf>
    <xf numFmtId="165" fontId="7" fillId="0" borderId="35" xfId="1" applyNumberFormat="1" applyFont="1" applyBorder="1" applyAlignment="1" applyProtection="1">
      <alignment vertical="center"/>
    </xf>
    <xf numFmtId="165" fontId="12" fillId="9" borderId="35" xfId="1" applyNumberFormat="1" applyFont="1" applyFill="1" applyBorder="1" applyAlignment="1" applyProtection="1">
      <alignment vertical="center"/>
    </xf>
    <xf numFmtId="165" fontId="12" fillId="6" borderId="12" xfId="1" applyNumberFormat="1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/>
    <xf numFmtId="0" fontId="0" fillId="0" borderId="19" xfId="0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/>
    <xf numFmtId="0" fontId="1" fillId="10" borderId="0" xfId="0" applyFont="1" applyFill="1" applyProtection="1"/>
    <xf numFmtId="0" fontId="0" fillId="0" borderId="66" xfId="0" applyBorder="1" applyProtection="1"/>
    <xf numFmtId="0" fontId="0" fillId="0" borderId="67" xfId="0" applyBorder="1" applyProtection="1"/>
    <xf numFmtId="0" fontId="0" fillId="0" borderId="64" xfId="0" applyBorder="1" applyProtection="1"/>
    <xf numFmtId="0" fontId="2" fillId="4" borderId="0" xfId="0" applyFont="1" applyFill="1" applyAlignment="1" applyProtection="1"/>
    <xf numFmtId="0" fontId="0" fillId="0" borderId="0" xfId="0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0" fillId="3" borderId="19" xfId="0" applyFill="1" applyBorder="1" applyAlignment="1" applyProtection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</xf>
    <xf numFmtId="0" fontId="0" fillId="3" borderId="22" xfId="0" applyFill="1" applyBorder="1" applyAlignment="1" applyProtection="1">
      <alignment horizontal="left" vertical="center" wrapText="1"/>
    </xf>
    <xf numFmtId="0" fontId="0" fillId="3" borderId="32" xfId="0" applyFill="1" applyBorder="1" applyAlignment="1" applyProtection="1">
      <alignment horizontal="left" vertical="center" wrapText="1"/>
    </xf>
    <xf numFmtId="0" fontId="0" fillId="3" borderId="20" xfId="0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left" vertical="center" wrapText="1"/>
    </xf>
    <xf numFmtId="0" fontId="0" fillId="3" borderId="19" xfId="0" applyFont="1" applyFill="1" applyBorder="1" applyAlignment="1" applyProtection="1">
      <alignment horizontal="left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/>
    </xf>
    <xf numFmtId="14" fontId="0" fillId="3" borderId="20" xfId="0" applyNumberFormat="1" applyFill="1" applyBorder="1" applyAlignment="1" applyProtection="1">
      <alignment horizontal="center" vertical="center"/>
    </xf>
    <xf numFmtId="14" fontId="0" fillId="3" borderId="21" xfId="0" applyNumberFormat="1" applyFill="1" applyBorder="1" applyAlignment="1" applyProtection="1">
      <alignment horizontal="center" vertical="center"/>
    </xf>
    <xf numFmtId="14" fontId="0" fillId="3" borderId="22" xfId="0" applyNumberForma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2" fillId="4" borderId="22" xfId="0" applyFont="1" applyFill="1" applyBorder="1" applyAlignment="1" applyProtection="1">
      <alignment horizontal="center"/>
    </xf>
    <xf numFmtId="3" fontId="1" fillId="3" borderId="20" xfId="0" applyNumberFormat="1" applyFont="1" applyFill="1" applyBorder="1" applyAlignment="1" applyProtection="1">
      <alignment horizontal="center"/>
    </xf>
    <xf numFmtId="3" fontId="1" fillId="3" borderId="21" xfId="0" applyNumberFormat="1" applyFont="1" applyFill="1" applyBorder="1" applyAlignment="1" applyProtection="1">
      <alignment horizontal="center"/>
    </xf>
    <xf numFmtId="3" fontId="1" fillId="3" borderId="22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167" fontId="1" fillId="4" borderId="4" xfId="0" applyNumberFormat="1" applyFont="1" applyFill="1" applyBorder="1" applyAlignment="1" applyProtection="1">
      <alignment horizontal="center" vertical="center"/>
    </xf>
    <xf numFmtId="167" fontId="1" fillId="4" borderId="58" xfId="0" applyNumberFormat="1" applyFont="1" applyFill="1" applyBorder="1" applyAlignment="1" applyProtection="1">
      <alignment horizontal="center" vertical="center"/>
    </xf>
    <xf numFmtId="167" fontId="1" fillId="4" borderId="11" xfId="0" applyNumberFormat="1" applyFont="1" applyFill="1" applyBorder="1" applyAlignment="1" applyProtection="1">
      <alignment horizontal="center" vertical="center"/>
    </xf>
    <xf numFmtId="167" fontId="1" fillId="4" borderId="6" xfId="0" applyNumberFormat="1" applyFont="1" applyFill="1" applyBorder="1" applyAlignment="1" applyProtection="1">
      <alignment horizontal="center" vertical="center"/>
    </xf>
    <xf numFmtId="168" fontId="0" fillId="3" borderId="59" xfId="0" applyNumberFormat="1" applyFill="1" applyBorder="1" applyAlignment="1" applyProtection="1">
      <alignment horizontal="center" vertical="center"/>
    </xf>
    <xf numFmtId="168" fontId="0" fillId="3" borderId="51" xfId="0" applyNumberFormat="1" applyFill="1" applyBorder="1" applyAlignment="1" applyProtection="1">
      <alignment horizontal="center" vertical="center"/>
    </xf>
    <xf numFmtId="168" fontId="0" fillId="3" borderId="60" xfId="0" applyNumberFormat="1" applyFill="1" applyBorder="1" applyAlignment="1" applyProtection="1">
      <alignment horizontal="center" vertical="center"/>
    </xf>
    <xf numFmtId="168" fontId="0" fillId="3" borderId="61" xfId="0" applyNumberFormat="1" applyFill="1" applyBorder="1" applyAlignment="1" applyProtection="1">
      <alignment horizontal="center" vertical="center"/>
    </xf>
    <xf numFmtId="168" fontId="0" fillId="3" borderId="62" xfId="0" applyNumberFormat="1" applyFill="1" applyBorder="1" applyAlignment="1" applyProtection="1">
      <alignment horizontal="center" vertical="center"/>
    </xf>
    <xf numFmtId="168" fontId="0" fillId="3" borderId="63" xfId="0" applyNumberFormat="1" applyFill="1" applyBorder="1" applyAlignment="1" applyProtection="1">
      <alignment horizontal="center" vertical="center"/>
    </xf>
    <xf numFmtId="168" fontId="0" fillId="3" borderId="7" xfId="0" applyNumberFormat="1" applyFill="1" applyBorder="1" applyAlignment="1" applyProtection="1">
      <alignment horizontal="center" vertical="center"/>
    </xf>
    <xf numFmtId="168" fontId="0" fillId="3" borderId="17" xfId="0" applyNumberFormat="1" applyFill="1" applyBorder="1" applyAlignment="1" applyProtection="1">
      <alignment horizontal="center" vertical="center"/>
    </xf>
    <xf numFmtId="168" fontId="0" fillId="3" borderId="8" xfId="0" applyNumberFormat="1" applyFill="1" applyBorder="1" applyAlignment="1" applyProtection="1">
      <alignment horizontal="center" vertical="center"/>
    </xf>
    <xf numFmtId="168" fontId="0" fillId="3" borderId="16" xfId="0" applyNumberFormat="1" applyFill="1" applyBorder="1" applyAlignment="1" applyProtection="1">
      <alignment horizontal="center" vertical="center"/>
    </xf>
    <xf numFmtId="168" fontId="0" fillId="3" borderId="9" xfId="0" applyNumberFormat="1" applyFill="1" applyBorder="1" applyAlignment="1" applyProtection="1">
      <alignment horizontal="center" vertical="center"/>
    </xf>
    <xf numFmtId="168" fontId="0" fillId="3" borderId="18" xfId="0" applyNumberForma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8" borderId="58" xfId="0" applyFont="1" applyFill="1" applyBorder="1" applyAlignment="1" applyProtection="1">
      <alignment horizontal="center" vertical="center" wrapText="1"/>
    </xf>
    <xf numFmtId="0" fontId="1" fillId="8" borderId="11" xfId="0" applyFont="1" applyFill="1" applyBorder="1" applyAlignment="1" applyProtection="1">
      <alignment horizontal="center" vertical="center" wrapText="1"/>
    </xf>
    <xf numFmtId="0" fontId="1" fillId="8" borderId="6" xfId="0" applyFont="1" applyFill="1" applyBorder="1" applyAlignment="1" applyProtection="1">
      <alignment horizontal="center" vertical="center" wrapText="1"/>
    </xf>
    <xf numFmtId="0" fontId="1" fillId="11" borderId="4" xfId="0" applyFont="1" applyFill="1" applyBorder="1" applyAlignment="1" applyProtection="1">
      <alignment horizontal="center"/>
    </xf>
    <xf numFmtId="0" fontId="1" fillId="11" borderId="5" xfId="0" applyFont="1" applyFill="1" applyBorder="1" applyAlignment="1" applyProtection="1">
      <alignment horizontal="center"/>
    </xf>
    <xf numFmtId="0" fontId="1" fillId="11" borderId="6" xfId="0" applyFont="1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0" fillId="3" borderId="14" xfId="0" applyFill="1" applyBorder="1" applyAlignment="1" applyProtection="1">
      <alignment horizontal="left" vertical="center" wrapText="1"/>
    </xf>
    <xf numFmtId="0" fontId="1" fillId="10" borderId="4" xfId="0" applyFont="1" applyFill="1" applyBorder="1" applyAlignment="1" applyProtection="1">
      <alignment horizontal="center" vertical="center"/>
    </xf>
    <xf numFmtId="0" fontId="1" fillId="10" borderId="5" xfId="0" applyFont="1" applyFill="1" applyBorder="1" applyAlignment="1" applyProtection="1">
      <alignment horizontal="center" vertical="center"/>
    </xf>
    <xf numFmtId="0" fontId="1" fillId="10" borderId="6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left" vertical="center"/>
    </xf>
    <xf numFmtId="0" fontId="1" fillId="8" borderId="5" xfId="0" applyFont="1" applyFill="1" applyBorder="1" applyAlignment="1" applyProtection="1">
      <alignment horizontal="left" vertical="center"/>
    </xf>
    <xf numFmtId="0" fontId="1" fillId="8" borderId="6" xfId="0" applyFont="1" applyFill="1" applyBorder="1" applyAlignment="1" applyProtection="1">
      <alignment horizontal="left" vertical="center"/>
    </xf>
    <xf numFmtId="0" fontId="15" fillId="0" borderId="29" xfId="0" applyFont="1" applyFill="1" applyBorder="1" applyAlignment="1" applyProtection="1">
      <alignment horizontal="right" vertical="center"/>
    </xf>
    <xf numFmtId="3" fontId="0" fillId="10" borderId="33" xfId="0" applyNumberFormat="1" applyFill="1" applyBorder="1" applyAlignment="1" applyProtection="1">
      <alignment horizontal="center"/>
    </xf>
    <xf numFmtId="3" fontId="0" fillId="10" borderId="39" xfId="0" applyNumberFormat="1" applyFill="1" applyBorder="1" applyAlignment="1" applyProtection="1">
      <alignment horizontal="center"/>
    </xf>
    <xf numFmtId="0" fontId="3" fillId="3" borderId="20" xfId="0" applyFont="1" applyFill="1" applyBorder="1" applyAlignment="1" applyProtection="1">
      <alignment horizontal="left"/>
    </xf>
    <xf numFmtId="0" fontId="3" fillId="3" borderId="21" xfId="0" applyFont="1" applyFill="1" applyBorder="1" applyAlignment="1" applyProtection="1">
      <alignment horizontal="left"/>
    </xf>
    <xf numFmtId="0" fontId="3" fillId="3" borderId="22" xfId="0" applyFont="1" applyFill="1" applyBorder="1" applyAlignment="1" applyProtection="1">
      <alignment horizontal="left"/>
    </xf>
    <xf numFmtId="10" fontId="1" fillId="10" borderId="36" xfId="1" applyNumberFormat="1" applyFont="1" applyFill="1" applyBorder="1" applyAlignment="1" applyProtection="1">
      <alignment horizontal="center"/>
    </xf>
    <xf numFmtId="10" fontId="1" fillId="10" borderId="15" xfId="1" applyNumberFormat="1" applyFont="1" applyFill="1" applyBorder="1" applyAlignment="1" applyProtection="1">
      <alignment horizontal="center"/>
    </xf>
    <xf numFmtId="3" fontId="0" fillId="6" borderId="13" xfId="0" applyNumberFormat="1" applyFill="1" applyBorder="1" applyAlignment="1" applyProtection="1">
      <alignment horizontal="center"/>
    </xf>
    <xf numFmtId="3" fontId="0" fillId="6" borderId="14" xfId="0" applyNumberFormat="1" applyFill="1" applyBorder="1" applyAlignment="1" applyProtection="1">
      <alignment horizontal="center"/>
    </xf>
    <xf numFmtId="0" fontId="0" fillId="10" borderId="13" xfId="0" applyFill="1" applyBorder="1" applyAlignment="1" applyProtection="1">
      <alignment horizontal="center"/>
    </xf>
    <xf numFmtId="0" fontId="0" fillId="10" borderId="14" xfId="0" applyFill="1" applyBorder="1" applyAlignment="1" applyProtection="1">
      <alignment horizontal="center"/>
    </xf>
    <xf numFmtId="3" fontId="1" fillId="6" borderId="48" xfId="0" applyNumberFormat="1" applyFont="1" applyFill="1" applyBorder="1" applyAlignment="1" applyProtection="1">
      <alignment horizontal="center"/>
    </xf>
    <xf numFmtId="3" fontId="1" fillId="6" borderId="37" xfId="0" applyNumberFormat="1" applyFont="1" applyFill="1" applyBorder="1" applyAlignment="1" applyProtection="1">
      <alignment horizontal="center"/>
    </xf>
    <xf numFmtId="3" fontId="1" fillId="6" borderId="56" xfId="0" applyNumberFormat="1" applyFont="1" applyFill="1" applyBorder="1" applyAlignment="1" applyProtection="1">
      <alignment horizontal="center"/>
    </xf>
    <xf numFmtId="3" fontId="1" fillId="6" borderId="57" xfId="0" applyNumberFormat="1" applyFont="1" applyFill="1" applyBorder="1" applyAlignment="1" applyProtection="1">
      <alignment horizontal="center"/>
    </xf>
    <xf numFmtId="3" fontId="0" fillId="3" borderId="20" xfId="0" applyNumberFormat="1" applyFill="1" applyBorder="1" applyAlignment="1" applyProtection="1">
      <alignment horizontal="center" vertical="center"/>
    </xf>
    <xf numFmtId="3" fontId="0" fillId="3" borderId="22" xfId="0" applyNumberFormat="1" applyFill="1" applyBorder="1" applyAlignment="1" applyProtection="1">
      <alignment horizontal="center" vertical="center"/>
    </xf>
    <xf numFmtId="10" fontId="1" fillId="10" borderId="24" xfId="1" applyNumberFormat="1" applyFont="1" applyFill="1" applyBorder="1" applyAlignment="1" applyProtection="1">
      <alignment horizontal="center"/>
    </xf>
    <xf numFmtId="10" fontId="1" fillId="10" borderId="40" xfId="1" applyNumberFormat="1" applyFont="1" applyFill="1" applyBorder="1" applyAlignment="1" applyProtection="1">
      <alignment horizontal="center"/>
    </xf>
    <xf numFmtId="0" fontId="0" fillId="3" borderId="44" xfId="0" applyFill="1" applyBorder="1" applyAlignment="1" applyProtection="1">
      <alignment horizontal="left"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46" xfId="0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1" fillId="8" borderId="25" xfId="0" applyFont="1" applyFill="1" applyBorder="1" applyAlignment="1" applyProtection="1">
      <alignment horizontal="center" vertical="center" wrapText="1"/>
    </xf>
    <xf numFmtId="0" fontId="1" fillId="8" borderId="26" xfId="0" applyFont="1" applyFill="1" applyBorder="1" applyAlignment="1" applyProtection="1">
      <alignment horizontal="center" vertical="center" wrapText="1"/>
    </xf>
    <xf numFmtId="3" fontId="0" fillId="6" borderId="42" xfId="0" applyNumberFormat="1" applyFill="1" applyBorder="1" applyAlignment="1" applyProtection="1">
      <alignment horizontal="center"/>
    </xf>
    <xf numFmtId="3" fontId="0" fillId="6" borderId="39" xfId="0" applyNumberFormat="1" applyFill="1" applyBorder="1" applyAlignment="1" applyProtection="1">
      <alignment horizontal="center"/>
    </xf>
    <xf numFmtId="3" fontId="0" fillId="10" borderId="42" xfId="0" applyNumberFormat="1" applyFill="1" applyBorder="1" applyAlignment="1" applyProtection="1">
      <alignment horizontal="center"/>
    </xf>
    <xf numFmtId="3" fontId="1" fillId="8" borderId="19" xfId="0" applyNumberFormat="1" applyFont="1" applyFill="1" applyBorder="1" applyAlignment="1" applyProtection="1">
      <alignment horizontal="center"/>
    </xf>
    <xf numFmtId="3" fontId="0" fillId="0" borderId="20" xfId="0" applyNumberFormat="1" applyBorder="1" applyAlignment="1" applyProtection="1">
      <alignment horizontal="center"/>
    </xf>
    <xf numFmtId="3" fontId="0" fillId="0" borderId="22" xfId="0" applyNumberFormat="1" applyBorder="1" applyAlignment="1" applyProtection="1">
      <alignment horizontal="center"/>
    </xf>
    <xf numFmtId="0" fontId="3" fillId="0" borderId="20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3" fontId="1" fillId="7" borderId="20" xfId="0" applyNumberFormat="1" applyFont="1" applyFill="1" applyBorder="1" applyAlignment="1" applyProtection="1">
      <alignment horizontal="center"/>
    </xf>
    <xf numFmtId="3" fontId="1" fillId="7" borderId="22" xfId="0" applyNumberFormat="1" applyFont="1" applyFill="1" applyBorder="1" applyAlignment="1" applyProtection="1">
      <alignment horizontal="center"/>
    </xf>
    <xf numFmtId="3" fontId="1" fillId="4" borderId="20" xfId="0" applyNumberFormat="1" applyFont="1" applyFill="1" applyBorder="1" applyAlignment="1" applyProtection="1">
      <alignment horizontal="center"/>
    </xf>
    <xf numFmtId="3" fontId="1" fillId="4" borderId="22" xfId="0" applyNumberFormat="1" applyFont="1" applyFill="1" applyBorder="1" applyAlignment="1" applyProtection="1">
      <alignment horizontal="center"/>
    </xf>
    <xf numFmtId="3" fontId="0" fillId="3" borderId="20" xfId="0" applyNumberFormat="1" applyFill="1" applyBorder="1" applyAlignment="1" applyProtection="1">
      <alignment horizontal="center"/>
    </xf>
    <xf numFmtId="3" fontId="0" fillId="3" borderId="22" xfId="0" applyNumberFormat="1" applyFill="1" applyBorder="1" applyAlignment="1" applyProtection="1">
      <alignment horizontal="center"/>
    </xf>
    <xf numFmtId="0" fontId="1" fillId="7" borderId="20" xfId="0" applyFont="1" applyFill="1" applyBorder="1" applyAlignment="1" applyProtection="1">
      <alignment horizontal="left"/>
    </xf>
    <xf numFmtId="0" fontId="1" fillId="7" borderId="22" xfId="0" applyFont="1" applyFill="1" applyBorder="1" applyAlignment="1" applyProtection="1">
      <alignment horizontal="left"/>
    </xf>
    <xf numFmtId="0" fontId="3" fillId="8" borderId="20" xfId="0" applyFont="1" applyFill="1" applyBorder="1" applyAlignment="1" applyProtection="1">
      <alignment horizontal="left"/>
    </xf>
    <xf numFmtId="0" fontId="3" fillId="8" borderId="21" xfId="0" applyFont="1" applyFill="1" applyBorder="1" applyAlignment="1" applyProtection="1">
      <alignment horizontal="left"/>
    </xf>
    <xf numFmtId="0" fontId="3" fillId="8" borderId="22" xfId="0" applyFont="1" applyFill="1" applyBorder="1" applyAlignment="1" applyProtection="1">
      <alignment horizontal="left"/>
    </xf>
    <xf numFmtId="0" fontId="3" fillId="7" borderId="20" xfId="0" applyFont="1" applyFill="1" applyBorder="1" applyAlignment="1" applyProtection="1">
      <alignment horizontal="left"/>
    </xf>
    <xf numFmtId="0" fontId="3" fillId="7" borderId="21" xfId="0" applyFont="1" applyFill="1" applyBorder="1" applyAlignment="1" applyProtection="1">
      <alignment horizontal="left"/>
    </xf>
    <xf numFmtId="0" fontId="3" fillId="7" borderId="22" xfId="0" applyFont="1" applyFill="1" applyBorder="1" applyAlignment="1" applyProtection="1">
      <alignment horizontal="left"/>
    </xf>
    <xf numFmtId="0" fontId="1" fillId="4" borderId="20" xfId="0" applyFont="1" applyFill="1" applyBorder="1" applyAlignment="1" applyProtection="1">
      <alignment horizontal="left"/>
    </xf>
    <xf numFmtId="0" fontId="1" fillId="4" borderId="21" xfId="0" applyFont="1" applyFill="1" applyBorder="1" applyAlignment="1" applyProtection="1">
      <alignment horizontal="left"/>
    </xf>
    <xf numFmtId="0" fontId="1" fillId="4" borderId="22" xfId="0" applyFont="1" applyFill="1" applyBorder="1" applyAlignment="1" applyProtection="1">
      <alignment horizontal="left"/>
    </xf>
    <xf numFmtId="0" fontId="1" fillId="8" borderId="20" xfId="0" applyFont="1" applyFill="1" applyBorder="1" applyAlignment="1" applyProtection="1">
      <alignment horizontal="left"/>
    </xf>
    <xf numFmtId="0" fontId="1" fillId="8" borderId="21" xfId="0" applyFont="1" applyFill="1" applyBorder="1" applyAlignment="1" applyProtection="1">
      <alignment horizontal="left"/>
    </xf>
    <xf numFmtId="0" fontId="1" fillId="8" borderId="22" xfId="0" applyFont="1" applyFill="1" applyBorder="1" applyAlignment="1" applyProtection="1">
      <alignment horizontal="left"/>
    </xf>
    <xf numFmtId="0" fontId="0" fillId="8" borderId="20" xfId="0" applyFill="1" applyBorder="1" applyAlignment="1" applyProtection="1">
      <alignment horizontal="center"/>
    </xf>
    <xf numFmtId="0" fontId="0" fillId="8" borderId="22" xfId="0" applyFill="1" applyBorder="1" applyAlignment="1" applyProtection="1">
      <alignment horizontal="center"/>
    </xf>
    <xf numFmtId="0" fontId="0" fillId="10" borderId="48" xfId="0" applyFill="1" applyBorder="1" applyAlignment="1" applyProtection="1">
      <alignment horizontal="left" vertical="center"/>
    </xf>
    <xf numFmtId="0" fontId="0" fillId="10" borderId="23" xfId="0" applyFill="1" applyBorder="1" applyAlignment="1" applyProtection="1">
      <alignment horizontal="left" vertical="center"/>
    </xf>
    <xf numFmtId="0" fontId="0" fillId="3" borderId="43" xfId="0" applyFill="1" applyBorder="1" applyAlignment="1" applyProtection="1">
      <alignment horizontal="left" vertical="center"/>
    </xf>
    <xf numFmtId="0" fontId="0" fillId="3" borderId="52" xfId="0" applyFill="1" applyBorder="1" applyAlignment="1" applyProtection="1">
      <alignment horizontal="left" vertical="center"/>
    </xf>
    <xf numFmtId="0" fontId="0" fillId="3" borderId="45" xfId="0" applyFill="1" applyBorder="1" applyAlignment="1" applyProtection="1">
      <alignment horizontal="left"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telier%20M&#233;thodologies\donn&#233;es\insee\Appartenance%20g&#233;ographique%20des%20communes\base-cc_table-appartenance-geo-communes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F\3_Finances%20et%20comptabilit&#233;\Partage\P&#244;le%20Programmation%20et%20Evaluation\Doc.%20modifiables\Suivi%20LLS%20avec%20diff&#233;rents%20ongl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_COM"/>
      <sheetName val="Liste_Variables"/>
      <sheetName val="Doc_variables"/>
      <sheetName val="Modifications_territoriales"/>
      <sheetName val="Niv_supracom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S"/>
      <sheetName val="date clés"/>
      <sheetName val="logements (nbre et typologies)"/>
      <sheetName val="surfaces"/>
      <sheetName val="prix &amp; aides"/>
      <sheetName val="bilan opérateur"/>
      <sheetName val="organisation"/>
      <sheetName val="graphs"/>
      <sheetName val="Fiche opération (prixunique)"/>
      <sheetName val="Fiche opération (prixcomposé)"/>
      <sheetName val="FicheOP 1222 Lille-65rueAbelard"/>
      <sheetName val="FicheOP 1262 Lille-Vanhoenacker"/>
      <sheetName val="Données"/>
      <sheetName val="Liste_COM"/>
    </sheetNames>
    <sheetDataSet>
      <sheetData sheetId="0">
        <row r="10">
          <cell r="F10" t="str">
            <v>Oui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0</v>
          </cell>
        </row>
        <row r="2">
          <cell r="B2" t="str">
            <v>Oui</v>
          </cell>
        </row>
        <row r="3">
          <cell r="B3" t="str">
            <v xml:space="preserve">Non </v>
          </cell>
        </row>
        <row r="4">
          <cell r="B4" t="str">
            <v>En cours</v>
          </cell>
        </row>
        <row r="5">
          <cell r="B5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3"/>
  <sheetViews>
    <sheetView topLeftCell="A14" zoomScale="90" zoomScaleNormal="90" workbookViewId="0">
      <selection activeCell="B20" sqref="B20"/>
    </sheetView>
  </sheetViews>
  <sheetFormatPr baseColWidth="10" defaultColWidth="11" defaultRowHeight="14"/>
  <cols>
    <col min="1" max="1" width="48" style="2" customWidth="1"/>
    <col min="2" max="2" width="27.1640625" style="2" customWidth="1"/>
    <col min="3" max="6" width="11" style="2"/>
    <col min="7" max="7" width="18.6640625" style="2" customWidth="1"/>
    <col min="8" max="10" width="11" style="2"/>
    <col min="11" max="11" width="17" style="2" hidden="1" customWidth="1"/>
    <col min="12" max="12" width="19.5" style="2" hidden="1" customWidth="1"/>
    <col min="13" max="16384" width="11" style="2"/>
  </cols>
  <sheetData>
    <row r="1" spans="1:12" ht="21.5">
      <c r="A1" s="220" t="s">
        <v>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1.5">
      <c r="A3" s="227" t="s">
        <v>40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2" ht="14.5">
      <c r="A4" s="44"/>
      <c r="B4" s="71" t="s">
        <v>1710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5">
      <c r="A5" s="56" t="s">
        <v>0</v>
      </c>
      <c r="B5" s="228"/>
      <c r="C5" s="228"/>
      <c r="D5" s="228"/>
      <c r="E5" s="228"/>
      <c r="F5" s="228"/>
      <c r="G5" s="228"/>
      <c r="H5" s="228"/>
      <c r="I5" s="228"/>
      <c r="J5" s="228"/>
      <c r="K5" s="44"/>
      <c r="L5" s="44"/>
    </row>
    <row r="6" spans="1:12">
      <c r="A6" s="56" t="s">
        <v>35</v>
      </c>
      <c r="B6" s="221"/>
      <c r="C6" s="221"/>
      <c r="D6" s="221"/>
      <c r="E6" s="221"/>
      <c r="F6" s="221"/>
      <c r="G6" s="221"/>
      <c r="H6" s="221"/>
      <c r="I6" s="221"/>
      <c r="J6" s="221"/>
      <c r="K6" s="44"/>
      <c r="L6" s="44"/>
    </row>
    <row r="7" spans="1:12">
      <c r="A7" s="59" t="s">
        <v>36</v>
      </c>
      <c r="B7" s="62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>
      <c r="A8" s="59" t="s">
        <v>1</v>
      </c>
      <c r="B8" s="224"/>
      <c r="C8" s="224"/>
      <c r="D8" s="224"/>
      <c r="E8" s="44"/>
      <c r="F8" s="44"/>
      <c r="G8" s="44"/>
      <c r="H8" s="44"/>
      <c r="I8" s="44"/>
      <c r="J8" s="44"/>
      <c r="K8" s="44"/>
      <c r="L8" s="44"/>
    </row>
    <row r="9" spans="1:12">
      <c r="A9" s="56" t="s">
        <v>74</v>
      </c>
      <c r="B9" s="221"/>
      <c r="C9" s="221"/>
      <c r="D9" s="221"/>
      <c r="E9" s="221"/>
      <c r="F9" s="221"/>
      <c r="G9" s="221"/>
      <c r="H9" s="221"/>
      <c r="I9" s="221"/>
      <c r="J9" s="221"/>
      <c r="K9" s="44"/>
      <c r="L9" s="44"/>
    </row>
    <row r="10" spans="1:1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ht="21.5">
      <c r="A11" s="227" t="s">
        <v>41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</row>
    <row r="12" spans="1:12">
      <c r="A12" s="44"/>
      <c r="B12" s="44"/>
      <c r="C12" s="44"/>
      <c r="D12" s="44"/>
      <c r="E12" s="44"/>
      <c r="F12" s="44"/>
      <c r="G12" s="44"/>
      <c r="H12" s="44"/>
      <c r="I12" s="44" t="s">
        <v>1672</v>
      </c>
      <c r="J12" s="44"/>
      <c r="K12" s="44"/>
      <c r="L12" s="44"/>
    </row>
    <row r="13" spans="1:12" ht="15">
      <c r="A13" s="56" t="s">
        <v>1664</v>
      </c>
      <c r="B13" s="228"/>
      <c r="C13" s="228"/>
      <c r="D13" s="228"/>
      <c r="E13" s="228"/>
      <c r="F13" s="228"/>
      <c r="G13" s="228"/>
      <c r="H13" s="228"/>
      <c r="I13" s="228"/>
      <c r="J13" s="228"/>
      <c r="K13" s="44"/>
      <c r="L13" s="44"/>
    </row>
    <row r="14" spans="1:12">
      <c r="A14" s="56" t="s">
        <v>5</v>
      </c>
      <c r="B14" s="63"/>
      <c r="C14" s="64" t="str">
        <f>IF(B14="Autre","à préciser","")</f>
        <v/>
      </c>
      <c r="D14" s="222"/>
      <c r="E14" s="222"/>
      <c r="F14" s="222"/>
      <c r="G14" s="222"/>
      <c r="H14" s="222"/>
      <c r="I14" s="222"/>
      <c r="J14" s="223"/>
      <c r="K14" s="44"/>
      <c r="L14" s="44"/>
    </row>
    <row r="15" spans="1:12">
      <c r="A15" s="101" t="s">
        <v>1631</v>
      </c>
      <c r="B15" s="229"/>
      <c r="C15" s="229"/>
      <c r="D15" s="229"/>
      <c r="E15" s="229"/>
      <c r="F15" s="229"/>
      <c r="G15" s="229"/>
      <c r="H15" s="229"/>
      <c r="I15" s="229"/>
      <c r="J15" s="229"/>
      <c r="K15" s="44"/>
      <c r="L15" s="44"/>
    </row>
    <row r="16" spans="1:12">
      <c r="A16" s="56" t="s">
        <v>35</v>
      </c>
      <c r="B16" s="230"/>
      <c r="C16" s="230"/>
      <c r="D16" s="230"/>
      <c r="E16" s="230"/>
      <c r="F16" s="230"/>
      <c r="G16" s="230"/>
      <c r="H16" s="230"/>
      <c r="I16" s="230"/>
      <c r="J16" s="230"/>
      <c r="K16" s="44"/>
      <c r="L16" s="44"/>
    </row>
    <row r="17" spans="1:12">
      <c r="A17" s="59" t="s">
        <v>36</v>
      </c>
      <c r="B17" s="62" t="str">
        <f>IFERROR(VLOOKUP(B18,données!$G$2:$I$1546,2,FALSE),"")</f>
        <v/>
      </c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56" t="s">
        <v>1</v>
      </c>
      <c r="B18" s="221"/>
      <c r="C18" s="221"/>
      <c r="D18" s="221"/>
      <c r="E18" s="44"/>
      <c r="F18" s="44"/>
      <c r="G18" s="44"/>
      <c r="H18" s="44"/>
      <c r="I18" s="44"/>
      <c r="J18" s="44"/>
      <c r="K18" s="44"/>
      <c r="L18" s="44"/>
    </row>
    <row r="19" spans="1:12" ht="4.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30" customHeight="1">
      <c r="A20" s="56" t="s">
        <v>1632</v>
      </c>
      <c r="B20" s="210" t="s">
        <v>1715</v>
      </c>
      <c r="C20" s="218" t="s">
        <v>1716</v>
      </c>
      <c r="D20" s="219"/>
      <c r="E20" s="218" t="s">
        <v>1711</v>
      </c>
      <c r="F20" s="232"/>
      <c r="G20" s="232"/>
      <c r="H20" s="232"/>
      <c r="I20" s="232"/>
      <c r="J20" s="219"/>
      <c r="K20" s="44"/>
      <c r="L20" s="44"/>
    </row>
    <row r="21" spans="1:12" ht="14.5">
      <c r="A21" s="65" t="s">
        <v>1655</v>
      </c>
      <c r="B21" s="38"/>
      <c r="C21" s="225"/>
      <c r="D21" s="226"/>
      <c r="E21" s="78"/>
      <c r="F21" s="225"/>
      <c r="G21" s="231"/>
      <c r="H21" s="231"/>
      <c r="I21" s="231"/>
      <c r="J21" s="226"/>
      <c r="K21" s="44"/>
      <c r="L21" s="44"/>
    </row>
    <row r="22" spans="1:12" ht="4.5" customHeight="1">
      <c r="A22" s="44"/>
      <c r="B22" s="58"/>
      <c r="C22" s="58"/>
      <c r="D22" s="58"/>
      <c r="E22" s="58"/>
      <c r="F22" s="58"/>
      <c r="G22" s="58"/>
      <c r="H22" s="58"/>
      <c r="I22" s="58"/>
      <c r="J22" s="58"/>
      <c r="K22" s="44"/>
      <c r="L22" s="44"/>
    </row>
    <row r="23" spans="1:12" ht="42.75" customHeight="1">
      <c r="A23" s="56" t="s">
        <v>1656</v>
      </c>
      <c r="B23" s="221"/>
      <c r="C23" s="221"/>
      <c r="D23" s="221"/>
      <c r="E23" s="221"/>
      <c r="F23" s="221"/>
      <c r="G23" s="221"/>
      <c r="H23" s="221"/>
      <c r="I23" s="221"/>
      <c r="J23" s="221"/>
      <c r="K23" s="44"/>
      <c r="L23" s="44"/>
    </row>
    <row r="24" spans="1:1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21.5">
      <c r="A25" s="227" t="s">
        <v>39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</row>
    <row r="26" spans="1:1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>
      <c r="A27" s="59" t="s">
        <v>2</v>
      </c>
      <c r="B27" s="60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>
      <c r="A28" s="56" t="s">
        <v>1633</v>
      </c>
      <c r="B28" s="221"/>
      <c r="C28" s="221"/>
      <c r="D28" s="221"/>
      <c r="E28" s="221"/>
      <c r="F28" s="221"/>
      <c r="G28" s="221"/>
      <c r="H28" s="221"/>
      <c r="I28" s="221"/>
      <c r="J28" s="221"/>
      <c r="K28" s="44"/>
      <c r="L28" s="44"/>
    </row>
    <row r="29" spans="1:12">
      <c r="A29" s="56" t="s">
        <v>1634</v>
      </c>
      <c r="B29" s="221"/>
      <c r="C29" s="221"/>
      <c r="D29" s="221"/>
      <c r="E29" s="221"/>
      <c r="F29" s="221"/>
      <c r="G29" s="221"/>
      <c r="H29" s="221"/>
      <c r="I29" s="221"/>
      <c r="J29" s="221"/>
      <c r="K29" s="44"/>
      <c r="L29" s="44"/>
    </row>
    <row r="30" spans="1:12">
      <c r="A30" s="59" t="s">
        <v>37</v>
      </c>
      <c r="B30" s="61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>
      <c r="A31" s="56" t="s">
        <v>38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44"/>
      <c r="L31" s="44"/>
    </row>
    <row r="32" spans="1:12" ht="42.75" customHeight="1">
      <c r="A32" s="56" t="s">
        <v>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44"/>
      <c r="L32" s="44"/>
    </row>
    <row r="33" spans="3:3">
      <c r="C33" s="22"/>
    </row>
  </sheetData>
  <mergeCells count="22">
    <mergeCell ref="C21:D21"/>
    <mergeCell ref="B32:J32"/>
    <mergeCell ref="A3:L3"/>
    <mergeCell ref="B5:J5"/>
    <mergeCell ref="B6:J6"/>
    <mergeCell ref="B28:J28"/>
    <mergeCell ref="B29:J29"/>
    <mergeCell ref="B31:J31"/>
    <mergeCell ref="A25:L25"/>
    <mergeCell ref="A11:L11"/>
    <mergeCell ref="B15:J15"/>
    <mergeCell ref="B16:J16"/>
    <mergeCell ref="B13:J13"/>
    <mergeCell ref="B23:J23"/>
    <mergeCell ref="F21:J21"/>
    <mergeCell ref="E20:J20"/>
    <mergeCell ref="C20:D20"/>
    <mergeCell ref="A1:L1"/>
    <mergeCell ref="B9:J9"/>
    <mergeCell ref="D14:J14"/>
    <mergeCell ref="B8:D8"/>
    <mergeCell ref="B18:D18"/>
  </mergeCells>
  <dataValidations count="2">
    <dataValidation type="list" showInputMessage="1" showErrorMessage="1" sqref="B14">
      <formula1>typeoperateur</formula1>
    </dataValidation>
    <dataValidation type="list" showInputMessage="1" showErrorMessage="1" sqref="B8:D8 B18:D18">
      <formula1>commune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&amp;RPage 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8"/>
  <sheetViews>
    <sheetView topLeftCell="A9" zoomScale="90" zoomScaleNormal="90" zoomScaleSheetLayoutView="90" workbookViewId="0">
      <selection activeCell="H24" sqref="H24"/>
    </sheetView>
  </sheetViews>
  <sheetFormatPr baseColWidth="10" defaultColWidth="11" defaultRowHeight="14"/>
  <cols>
    <col min="1" max="1" width="56.1640625" style="1" bestFit="1" customWidth="1"/>
    <col min="2" max="2" width="37.6640625" style="1" bestFit="1" customWidth="1"/>
    <col min="3" max="5" width="11" style="1"/>
    <col min="6" max="6" width="13.58203125" style="1" customWidth="1"/>
    <col min="7" max="16384" width="11" style="1"/>
  </cols>
  <sheetData>
    <row r="1" spans="1:6" ht="21.5">
      <c r="A1" s="243" t="s">
        <v>4</v>
      </c>
      <c r="B1" s="243"/>
      <c r="C1" s="243"/>
      <c r="D1" s="243"/>
      <c r="E1" s="243"/>
      <c r="F1" s="243"/>
    </row>
    <row r="2" spans="1:6">
      <c r="A2" s="45"/>
      <c r="B2" s="45"/>
      <c r="C2" s="45"/>
      <c r="D2" s="45"/>
      <c r="E2" s="45"/>
      <c r="F2" s="45"/>
    </row>
    <row r="3" spans="1:6" ht="21.5">
      <c r="A3" s="216"/>
      <c r="B3" s="237" t="s">
        <v>1717</v>
      </c>
      <c r="C3" s="238"/>
      <c r="D3" s="238"/>
      <c r="E3" s="238"/>
      <c r="F3" s="239"/>
    </row>
    <row r="4" spans="1:6" ht="15">
      <c r="A4" s="45" t="s">
        <v>1713</v>
      </c>
      <c r="B4" s="240"/>
      <c r="C4" s="241"/>
      <c r="D4" s="241"/>
      <c r="E4" s="241"/>
      <c r="F4" s="242"/>
    </row>
    <row r="5" spans="1:6">
      <c r="A5" s="45"/>
      <c r="B5" s="45"/>
      <c r="C5" s="45"/>
      <c r="D5" s="45"/>
      <c r="E5" s="45"/>
      <c r="F5" s="45"/>
    </row>
    <row r="6" spans="1:6" ht="21.5">
      <c r="A6" s="233" t="s">
        <v>8</v>
      </c>
      <c r="B6" s="233"/>
      <c r="C6" s="233"/>
      <c r="D6" s="233"/>
      <c r="E6" s="233"/>
      <c r="F6" s="233"/>
    </row>
    <row r="7" spans="1:6">
      <c r="A7" s="45"/>
      <c r="B7" s="45"/>
      <c r="C7" s="45"/>
      <c r="D7" s="45"/>
      <c r="E7" s="45"/>
      <c r="F7" s="45"/>
    </row>
    <row r="8" spans="1:6">
      <c r="A8" s="26" t="s">
        <v>1695</v>
      </c>
      <c r="B8" s="234"/>
      <c r="C8" s="235"/>
      <c r="D8" s="235"/>
      <c r="E8" s="235"/>
      <c r="F8" s="236"/>
    </row>
    <row r="9" spans="1:6">
      <c r="A9" s="26" t="s">
        <v>1694</v>
      </c>
      <c r="B9" s="234"/>
      <c r="C9" s="235"/>
      <c r="D9" s="235"/>
      <c r="E9" s="235"/>
      <c r="F9" s="236"/>
    </row>
    <row r="10" spans="1:6">
      <c r="A10" s="26" t="s">
        <v>1665</v>
      </c>
      <c r="B10" s="234"/>
      <c r="C10" s="235"/>
      <c r="D10" s="235"/>
      <c r="E10" s="235"/>
      <c r="F10" s="236"/>
    </row>
    <row r="11" spans="1:6" ht="38.25" customHeight="1">
      <c r="A11" s="56" t="s">
        <v>9</v>
      </c>
      <c r="B11" s="225"/>
      <c r="C11" s="231"/>
      <c r="D11" s="231"/>
      <c r="E11" s="231"/>
      <c r="F11" s="226"/>
    </row>
    <row r="12" spans="1:6">
      <c r="A12" s="45"/>
      <c r="B12" s="45"/>
      <c r="C12" s="45"/>
      <c r="D12" s="45"/>
      <c r="E12" s="45"/>
      <c r="F12" s="45"/>
    </row>
    <row r="13" spans="1:6" ht="21.5">
      <c r="A13" s="233" t="s">
        <v>1626</v>
      </c>
      <c r="B13" s="233"/>
      <c r="C13" s="233"/>
      <c r="D13" s="233"/>
      <c r="E13" s="233"/>
      <c r="F13" s="233"/>
    </row>
    <row r="14" spans="1:6">
      <c r="B14" s="45"/>
      <c r="C14" s="45"/>
      <c r="D14" s="45"/>
      <c r="E14" s="45"/>
      <c r="F14" s="45"/>
    </row>
    <row r="15" spans="1:6" ht="15">
      <c r="A15" s="26" t="s">
        <v>1718</v>
      </c>
      <c r="B15" s="47">
        <f>'Saisie identification opé'!C21</f>
        <v>0</v>
      </c>
      <c r="C15" s="46"/>
      <c r="D15" s="35"/>
      <c r="E15" s="35"/>
      <c r="F15" s="35"/>
    </row>
    <row r="16" spans="1:6" ht="15">
      <c r="A16" s="26" t="s">
        <v>1719</v>
      </c>
      <c r="B16" s="47">
        <f>'Saisie identification opé'!D21</f>
        <v>0</v>
      </c>
      <c r="C16" s="46"/>
      <c r="D16" s="35"/>
      <c r="E16" s="35"/>
      <c r="F16" s="35"/>
    </row>
    <row r="17" spans="1:6" ht="15">
      <c r="A17" s="70" t="s">
        <v>1671</v>
      </c>
      <c r="B17" s="47">
        <f>'Saisie identification opé'!E21</f>
        <v>0</v>
      </c>
      <c r="C17" s="46"/>
      <c r="D17" s="35"/>
      <c r="E17" s="35"/>
      <c r="F17" s="35"/>
    </row>
    <row r="18" spans="1:6" ht="38.25" customHeight="1">
      <c r="A18" s="56" t="s">
        <v>9</v>
      </c>
      <c r="B18" s="78"/>
      <c r="C18" s="217"/>
      <c r="D18" s="217"/>
      <c r="E18" s="217"/>
      <c r="F18" s="217"/>
    </row>
    <row r="19" spans="1:6">
      <c r="B19" s="45"/>
      <c r="C19" s="45"/>
      <c r="D19" s="45"/>
      <c r="E19" s="45"/>
      <c r="F19" s="45"/>
    </row>
    <row r="20" spans="1:6" ht="21.5">
      <c r="A20" s="233" t="s">
        <v>25</v>
      </c>
      <c r="B20" s="233"/>
      <c r="C20" s="233"/>
      <c r="D20" s="233"/>
      <c r="E20" s="233"/>
      <c r="F20" s="233"/>
    </row>
    <row r="21" spans="1:6" ht="14.5" thickBot="1">
      <c r="A21" s="45"/>
      <c r="B21" s="45"/>
      <c r="C21" s="45"/>
      <c r="D21" s="45"/>
      <c r="E21" s="45"/>
      <c r="F21" s="45"/>
    </row>
    <row r="22" spans="1:6" ht="15.5" thickBot="1">
      <c r="A22" s="45"/>
      <c r="B22" s="45"/>
      <c r="C22" s="264" t="s">
        <v>1630</v>
      </c>
      <c r="D22" s="265"/>
      <c r="E22" s="265"/>
      <c r="F22" s="266"/>
    </row>
    <row r="23" spans="1:6" ht="15.5" customHeight="1" thickBot="1">
      <c r="A23" s="14"/>
      <c r="B23" s="33" t="s">
        <v>65</v>
      </c>
      <c r="C23" s="260" t="s">
        <v>10</v>
      </c>
      <c r="D23" s="261"/>
      <c r="E23" s="262" t="s">
        <v>11</v>
      </c>
      <c r="F23" s="263"/>
    </row>
    <row r="24" spans="1:6">
      <c r="A24" s="72" t="s">
        <v>1720</v>
      </c>
      <c r="B24" s="27"/>
      <c r="C24" s="248"/>
      <c r="D24" s="249"/>
      <c r="E24" s="254"/>
      <c r="F24" s="255"/>
    </row>
    <row r="25" spans="1:6">
      <c r="A25" s="5" t="s">
        <v>1721</v>
      </c>
      <c r="B25" s="27"/>
      <c r="C25" s="250"/>
      <c r="D25" s="251"/>
      <c r="E25" s="256"/>
      <c r="F25" s="257"/>
    </row>
    <row r="26" spans="1:6" ht="14.5" thickBot="1">
      <c r="A26" s="4" t="s">
        <v>64</v>
      </c>
      <c r="B26" s="28"/>
      <c r="C26" s="252"/>
      <c r="D26" s="253"/>
      <c r="E26" s="258"/>
      <c r="F26" s="259"/>
    </row>
    <row r="27" spans="1:6" ht="15.5" thickBot="1">
      <c r="A27" s="12" t="s">
        <v>14</v>
      </c>
      <c r="B27" s="13"/>
      <c r="C27" s="244">
        <f>SUM(C24:C26)</f>
        <v>0</v>
      </c>
      <c r="D27" s="245"/>
      <c r="E27" s="246">
        <f>SUM(E24:E26)</f>
        <v>0</v>
      </c>
      <c r="F27" s="247"/>
    </row>
    <row r="28" spans="1:6">
      <c r="A28" s="45"/>
      <c r="B28" s="45"/>
      <c r="C28" s="45"/>
      <c r="D28" s="45"/>
      <c r="E28" s="45"/>
      <c r="F28" s="45"/>
    </row>
  </sheetData>
  <mergeCells count="21">
    <mergeCell ref="A1:F1"/>
    <mergeCell ref="C27:D27"/>
    <mergeCell ref="E27:F27"/>
    <mergeCell ref="C24:D24"/>
    <mergeCell ref="C25:D25"/>
    <mergeCell ref="C26:D26"/>
    <mergeCell ref="E24:F24"/>
    <mergeCell ref="E25:F25"/>
    <mergeCell ref="E26:F26"/>
    <mergeCell ref="C23:D23"/>
    <mergeCell ref="E23:F23"/>
    <mergeCell ref="A20:F20"/>
    <mergeCell ref="A13:F13"/>
    <mergeCell ref="C22:F22"/>
    <mergeCell ref="B8:F8"/>
    <mergeCell ref="B9:F9"/>
    <mergeCell ref="A6:F6"/>
    <mergeCell ref="B10:F10"/>
    <mergeCell ref="B11:F11"/>
    <mergeCell ref="B3:F3"/>
    <mergeCell ref="B4:F4"/>
  </mergeCells>
  <dataValidations count="1">
    <dataValidation type="list" showInputMessage="1" showErrorMessage="1" sqref="B4">
      <formula1>ouinon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Footer>&amp;RPage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72"/>
  <sheetViews>
    <sheetView zoomScale="90" zoomScaleNormal="90" zoomScaleSheetLayoutView="80" workbookViewId="0">
      <pane xSplit="2" ySplit="4" topLeftCell="Q55" activePane="bottomRight" state="frozen"/>
      <selection pane="topRight" activeCell="C1" sqref="C1"/>
      <selection pane="bottomLeft" activeCell="A5" sqref="A5"/>
      <selection pane="bottomRight" activeCell="A6" sqref="A6"/>
    </sheetView>
  </sheetViews>
  <sheetFormatPr baseColWidth="10" defaultColWidth="11" defaultRowHeight="14" outlineLevelCol="1"/>
  <cols>
    <col min="1" max="1" width="48" style="2" customWidth="1"/>
    <col min="2" max="2" width="40.58203125" style="197" customWidth="1"/>
    <col min="3" max="6" width="11" style="2"/>
    <col min="7" max="7" width="18.6640625" style="2" customWidth="1"/>
    <col min="8" max="8" width="16.6640625" style="2" customWidth="1" outlineLevel="1"/>
    <col min="9" max="10" width="14.58203125" style="2" customWidth="1" outlineLevel="1"/>
    <col min="11" max="11" width="16.4140625" style="2" customWidth="1" outlineLevel="1"/>
    <col min="12" max="12" width="13.5" style="2" bestFit="1" customWidth="1" outlineLevel="1"/>
    <col min="13" max="13" width="2.5" style="2" customWidth="1"/>
    <col min="14" max="14" width="16.6640625" style="2" customWidth="1" outlineLevel="1"/>
    <col min="15" max="16" width="14.58203125" style="2" customWidth="1" outlineLevel="1"/>
    <col min="17" max="17" width="16.4140625" style="2" customWidth="1" outlineLevel="1"/>
    <col min="18" max="18" width="13.5" style="2" bestFit="1" customWidth="1" outlineLevel="1"/>
    <col min="19" max="19" width="2.5" style="2" customWidth="1"/>
    <col min="20" max="23" width="14.58203125" style="2" customWidth="1" outlineLevel="1"/>
    <col min="24" max="24" width="13.5" style="2" customWidth="1" outlineLevel="1"/>
    <col min="25" max="25" width="2.5" style="2" customWidth="1"/>
    <col min="26" max="26" width="16" style="2" customWidth="1"/>
    <col min="27" max="27" width="14.58203125" style="2" customWidth="1"/>
    <col min="28" max="28" width="21.9140625" style="2" customWidth="1"/>
    <col min="29" max="29" width="13.5" style="2" bestFit="1" customWidth="1"/>
    <col min="30" max="16384" width="11" style="2"/>
  </cols>
  <sheetData>
    <row r="1" spans="1:29" ht="21.5">
      <c r="A1" s="220" t="s">
        <v>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1:29" ht="14.5" thickBot="1">
      <c r="A2" s="44"/>
      <c r="B2" s="185"/>
      <c r="C2" s="44"/>
      <c r="D2" s="44"/>
      <c r="E2" s="44"/>
      <c r="F2" s="44"/>
      <c r="G2" s="44"/>
      <c r="H2" s="165"/>
      <c r="I2" s="165"/>
      <c r="J2" s="165"/>
      <c r="K2" s="165"/>
      <c r="L2" s="166"/>
      <c r="M2" s="166"/>
      <c r="N2" s="165"/>
      <c r="O2" s="165"/>
      <c r="P2" s="165"/>
      <c r="Q2" s="165"/>
      <c r="R2" s="166"/>
      <c r="S2" s="166"/>
      <c r="T2" s="166"/>
      <c r="U2" s="166"/>
      <c r="V2" s="166"/>
      <c r="W2" s="166"/>
      <c r="X2" s="166"/>
      <c r="Y2" s="166"/>
      <c r="Z2" s="165"/>
      <c r="AA2" s="165"/>
      <c r="AB2" s="165"/>
      <c r="AC2" s="165"/>
    </row>
    <row r="3" spans="1:29" ht="15.5" thickBot="1">
      <c r="A3" s="44"/>
      <c r="B3" s="185"/>
      <c r="C3" s="44"/>
      <c r="D3" s="44"/>
      <c r="E3" s="44"/>
      <c r="F3" s="44"/>
      <c r="G3" s="44"/>
      <c r="H3" s="270" t="s">
        <v>1722</v>
      </c>
      <c r="I3" s="271"/>
      <c r="J3" s="271"/>
      <c r="K3" s="271"/>
      <c r="L3" s="272"/>
      <c r="M3" s="50"/>
      <c r="N3" s="270" t="s">
        <v>1714</v>
      </c>
      <c r="O3" s="271"/>
      <c r="P3" s="271"/>
      <c r="Q3" s="271"/>
      <c r="R3" s="272"/>
      <c r="S3" s="50"/>
      <c r="T3" s="270" t="s">
        <v>34</v>
      </c>
      <c r="U3" s="271"/>
      <c r="V3" s="271"/>
      <c r="W3" s="271"/>
      <c r="X3" s="272"/>
      <c r="Y3" s="50"/>
      <c r="Z3" s="270" t="s">
        <v>14</v>
      </c>
      <c r="AA3" s="271"/>
      <c r="AB3" s="271"/>
      <c r="AC3" s="272"/>
    </row>
    <row r="4" spans="1:29" ht="15.5" thickBot="1">
      <c r="A4" s="16"/>
      <c r="B4" s="186"/>
      <c r="C4" s="17"/>
      <c r="D4" s="17"/>
      <c r="E4" s="273" t="s">
        <v>6</v>
      </c>
      <c r="F4" s="274"/>
      <c r="G4" s="275"/>
      <c r="H4" s="85" t="s">
        <v>19</v>
      </c>
      <c r="I4" s="30" t="s">
        <v>29</v>
      </c>
      <c r="J4" s="91" t="s">
        <v>28</v>
      </c>
      <c r="K4" s="92" t="s">
        <v>20</v>
      </c>
      <c r="L4" s="134" t="s">
        <v>1673</v>
      </c>
      <c r="M4" s="145"/>
      <c r="N4" s="85" t="s">
        <v>19</v>
      </c>
      <c r="O4" s="30" t="s">
        <v>29</v>
      </c>
      <c r="P4" s="91" t="s">
        <v>28</v>
      </c>
      <c r="Q4" s="92" t="s">
        <v>20</v>
      </c>
      <c r="R4" s="134" t="s">
        <v>1673</v>
      </c>
      <c r="S4" s="145"/>
      <c r="T4" s="85" t="s">
        <v>19</v>
      </c>
      <c r="U4" s="30" t="s">
        <v>29</v>
      </c>
      <c r="V4" s="91" t="s">
        <v>28</v>
      </c>
      <c r="W4" s="92" t="s">
        <v>20</v>
      </c>
      <c r="X4" s="134" t="s">
        <v>1673</v>
      </c>
      <c r="Y4" s="145"/>
      <c r="Z4" s="85" t="s">
        <v>19</v>
      </c>
      <c r="AA4" s="91" t="s">
        <v>28</v>
      </c>
      <c r="AB4" s="92" t="s">
        <v>20</v>
      </c>
      <c r="AC4" s="92" t="s">
        <v>1673</v>
      </c>
    </row>
    <row r="5" spans="1:29" ht="15">
      <c r="A5" s="40" t="s">
        <v>15</v>
      </c>
      <c r="B5" s="187"/>
      <c r="C5" s="41"/>
      <c r="D5" s="41"/>
      <c r="E5" s="40"/>
      <c r="F5" s="41"/>
      <c r="G5" s="42"/>
      <c r="H5" s="86">
        <f>SUM(H6,H10,H17,H26)</f>
        <v>0</v>
      </c>
      <c r="I5" s="43"/>
      <c r="J5" s="93">
        <f>SUM(J6,J10,J17,J26)</f>
        <v>0</v>
      </c>
      <c r="K5" s="94">
        <f>SUM(K6,K10,K17,K26)</f>
        <v>0</v>
      </c>
      <c r="L5" s="141" t="str">
        <f t="shared" ref="L5:L36" si="0">IFERROR(K5/K$62,"")</f>
        <v/>
      </c>
      <c r="M5" s="147"/>
      <c r="N5" s="86">
        <f>SUM(N6,N10,N17,N26)</f>
        <v>0</v>
      </c>
      <c r="O5" s="43"/>
      <c r="P5" s="93">
        <f>SUM(P6,P10,P17,P26)</f>
        <v>0</v>
      </c>
      <c r="Q5" s="94">
        <f>SUM(Q6,Q10,Q17,Q26)</f>
        <v>0</v>
      </c>
      <c r="R5" s="141" t="str">
        <f t="shared" ref="R5:R36" si="1">IFERROR(Q5/Q$62,"")</f>
        <v/>
      </c>
      <c r="S5" s="147"/>
      <c r="T5" s="86">
        <f>SUM(T6,T10,T17,T26)</f>
        <v>0</v>
      </c>
      <c r="U5" s="43"/>
      <c r="V5" s="93">
        <f>SUM(V6,V10,V17,V26)</f>
        <v>0</v>
      </c>
      <c r="W5" s="94">
        <f>SUM(W6,W10,W17,W26)</f>
        <v>0</v>
      </c>
      <c r="X5" s="141" t="str">
        <f t="shared" ref="X5:X36" si="2">IFERROR(W5/W$62,"")</f>
        <v/>
      </c>
      <c r="Y5" s="147"/>
      <c r="Z5" s="198">
        <f>SUM(Z6,Z10,Z17,Z26)</f>
        <v>0</v>
      </c>
      <c r="AA5" s="202">
        <f>SUM(AA6,AA10,AA17,AA26)</f>
        <v>0</v>
      </c>
      <c r="AB5" s="136">
        <f>SUM(AB6,AB10,AB17,AB26)</f>
        <v>0</v>
      </c>
      <c r="AC5" s="204" t="str">
        <f t="shared" ref="AC5:AC36" si="3">IFERROR(AB5/AB$62,"")</f>
        <v/>
      </c>
    </row>
    <row r="6" spans="1:29" ht="15">
      <c r="A6" s="18" t="s">
        <v>1728</v>
      </c>
      <c r="B6" s="188"/>
      <c r="C6" s="19"/>
      <c r="D6" s="19"/>
      <c r="E6" s="18"/>
      <c r="F6" s="19"/>
      <c r="G6" s="20"/>
      <c r="H6" s="88">
        <f>SUM(H7:H9)</f>
        <v>0</v>
      </c>
      <c r="I6" s="31"/>
      <c r="J6" s="95">
        <f>SUM(J7:J9)</f>
        <v>0</v>
      </c>
      <c r="K6" s="96">
        <f>SUM(K7:K9)</f>
        <v>0</v>
      </c>
      <c r="L6" s="142" t="str">
        <f t="shared" si="0"/>
        <v/>
      </c>
      <c r="M6" s="144"/>
      <c r="N6" s="88">
        <f>SUM(N7:N9)</f>
        <v>0</v>
      </c>
      <c r="O6" s="31"/>
      <c r="P6" s="95">
        <f>SUM(P7:P9)</f>
        <v>0</v>
      </c>
      <c r="Q6" s="96">
        <f>SUM(Q7:Q9)</f>
        <v>0</v>
      </c>
      <c r="R6" s="142" t="str">
        <f t="shared" si="1"/>
        <v/>
      </c>
      <c r="S6" s="144"/>
      <c r="T6" s="88">
        <f>SUM(T7:T9)</f>
        <v>0</v>
      </c>
      <c r="U6" s="31"/>
      <c r="V6" s="95">
        <f>SUM(V7:V9)</f>
        <v>0</v>
      </c>
      <c r="W6" s="96">
        <f>SUM(W7:W9)</f>
        <v>0</v>
      </c>
      <c r="X6" s="142" t="str">
        <f t="shared" si="2"/>
        <v/>
      </c>
      <c r="Y6" s="144"/>
      <c r="Z6" s="199">
        <f>SUM(Z7:Z9)</f>
        <v>0</v>
      </c>
      <c r="AA6" s="95">
        <f>SUM(AA7:AA9)</f>
        <v>0</v>
      </c>
      <c r="AB6" s="137">
        <f>SUM(AB7:AB9)</f>
        <v>0</v>
      </c>
      <c r="AC6" s="205" t="str">
        <f t="shared" si="3"/>
        <v/>
      </c>
    </row>
    <row r="7" spans="1:29" ht="14.5">
      <c r="A7" s="106"/>
      <c r="B7" s="189" t="s">
        <v>1723</v>
      </c>
      <c r="C7" s="3"/>
      <c r="D7" s="3"/>
      <c r="E7" s="267"/>
      <c r="F7" s="268"/>
      <c r="G7" s="269"/>
      <c r="H7" s="87"/>
      <c r="I7" s="66"/>
      <c r="J7" s="76">
        <f t="shared" ref="J7:J9" si="4">IF(H7=0,0,H7*I7)</f>
        <v>0</v>
      </c>
      <c r="K7" s="77">
        <f>SUM(H7,J7)</f>
        <v>0</v>
      </c>
      <c r="L7" s="140" t="str">
        <f t="shared" si="0"/>
        <v/>
      </c>
      <c r="M7" s="146"/>
      <c r="N7" s="87"/>
      <c r="O7" s="66"/>
      <c r="P7" s="76">
        <f t="shared" ref="P7:P9" si="5">IF(N7=0,0,N7*O7)</f>
        <v>0</v>
      </c>
      <c r="Q7" s="77">
        <f>SUM(N7,P7)</f>
        <v>0</v>
      </c>
      <c r="R7" s="140" t="str">
        <f t="shared" si="1"/>
        <v/>
      </c>
      <c r="S7" s="146"/>
      <c r="T7" s="87"/>
      <c r="U7" s="66"/>
      <c r="V7" s="76">
        <f t="shared" ref="V7:V9" si="6">IF(T7=0,0,T7*U7)</f>
        <v>0</v>
      </c>
      <c r="W7" s="77">
        <f>SUM(T7,V7)</f>
        <v>0</v>
      </c>
      <c r="X7" s="140" t="str">
        <f t="shared" si="2"/>
        <v/>
      </c>
      <c r="Y7" s="146"/>
      <c r="Z7" s="200">
        <f>H7+N7+T7</f>
        <v>0</v>
      </c>
      <c r="AA7" s="76">
        <f t="shared" ref="AA7:AB9" si="7">I7+O7+U7</f>
        <v>0</v>
      </c>
      <c r="AB7" s="135">
        <f t="shared" si="7"/>
        <v>0</v>
      </c>
      <c r="AC7" s="206" t="str">
        <f t="shared" si="3"/>
        <v/>
      </c>
    </row>
    <row r="8" spans="1:29" ht="14.5">
      <c r="A8" s="106"/>
      <c r="B8" s="189" t="s">
        <v>43</v>
      </c>
      <c r="C8" s="3"/>
      <c r="D8" s="3"/>
      <c r="E8" s="267"/>
      <c r="F8" s="268"/>
      <c r="G8" s="269"/>
      <c r="H8" s="87"/>
      <c r="I8" s="66"/>
      <c r="J8" s="76">
        <f t="shared" si="4"/>
        <v>0</v>
      </c>
      <c r="K8" s="77">
        <f>SUM(H8,J8)</f>
        <v>0</v>
      </c>
      <c r="L8" s="140" t="str">
        <f t="shared" si="0"/>
        <v/>
      </c>
      <c r="M8" s="146"/>
      <c r="N8" s="87"/>
      <c r="O8" s="66"/>
      <c r="P8" s="76">
        <f t="shared" si="5"/>
        <v>0</v>
      </c>
      <c r="Q8" s="77">
        <f>SUM(N8,P8)</f>
        <v>0</v>
      </c>
      <c r="R8" s="140" t="str">
        <f t="shared" si="1"/>
        <v/>
      </c>
      <c r="S8" s="146"/>
      <c r="T8" s="87"/>
      <c r="U8" s="66"/>
      <c r="V8" s="76">
        <f t="shared" si="6"/>
        <v>0</v>
      </c>
      <c r="W8" s="77">
        <f>SUM(T8,V8)</f>
        <v>0</v>
      </c>
      <c r="X8" s="140" t="str">
        <f t="shared" si="2"/>
        <v/>
      </c>
      <c r="Y8" s="146"/>
      <c r="Z8" s="200">
        <f t="shared" ref="Z8:Z9" si="8">H8+N8+T8</f>
        <v>0</v>
      </c>
      <c r="AA8" s="76">
        <f t="shared" si="7"/>
        <v>0</v>
      </c>
      <c r="AB8" s="135">
        <f t="shared" si="7"/>
        <v>0</v>
      </c>
      <c r="AC8" s="206" t="str">
        <f t="shared" si="3"/>
        <v/>
      </c>
    </row>
    <row r="9" spans="1:29" ht="14.5">
      <c r="A9" s="106"/>
      <c r="B9" s="189" t="s">
        <v>45</v>
      </c>
      <c r="C9" s="3"/>
      <c r="D9" s="3"/>
      <c r="E9" s="267"/>
      <c r="F9" s="268"/>
      <c r="G9" s="269"/>
      <c r="H9" s="87"/>
      <c r="I9" s="66"/>
      <c r="J9" s="76">
        <f t="shared" si="4"/>
        <v>0</v>
      </c>
      <c r="K9" s="77">
        <f>SUM(H9,J9)</f>
        <v>0</v>
      </c>
      <c r="L9" s="140" t="str">
        <f t="shared" si="0"/>
        <v/>
      </c>
      <c r="M9" s="146"/>
      <c r="N9" s="87"/>
      <c r="O9" s="66"/>
      <c r="P9" s="76">
        <f t="shared" si="5"/>
        <v>0</v>
      </c>
      <c r="Q9" s="77">
        <f>SUM(N9,P9)</f>
        <v>0</v>
      </c>
      <c r="R9" s="140" t="str">
        <f t="shared" si="1"/>
        <v/>
      </c>
      <c r="S9" s="146"/>
      <c r="T9" s="87"/>
      <c r="U9" s="66"/>
      <c r="V9" s="76">
        <f t="shared" si="6"/>
        <v>0</v>
      </c>
      <c r="W9" s="77">
        <f>SUM(T9,V9)</f>
        <v>0</v>
      </c>
      <c r="X9" s="140" t="str">
        <f t="shared" si="2"/>
        <v/>
      </c>
      <c r="Y9" s="146"/>
      <c r="Z9" s="200">
        <f t="shared" si="8"/>
        <v>0</v>
      </c>
      <c r="AA9" s="76">
        <f t="shared" si="7"/>
        <v>0</v>
      </c>
      <c r="AB9" s="135">
        <f t="shared" si="7"/>
        <v>0</v>
      </c>
      <c r="AC9" s="206" t="str">
        <f t="shared" si="3"/>
        <v/>
      </c>
    </row>
    <row r="10" spans="1:29" ht="15">
      <c r="A10" s="18" t="s">
        <v>1643</v>
      </c>
      <c r="B10" s="188"/>
      <c r="C10" s="19"/>
      <c r="D10" s="19"/>
      <c r="E10" s="18"/>
      <c r="F10" s="19"/>
      <c r="G10" s="20"/>
      <c r="H10" s="88">
        <f>SUM(H11:H16)</f>
        <v>0</v>
      </c>
      <c r="I10" s="31"/>
      <c r="J10" s="95">
        <f>SUM(J11:J16)</f>
        <v>0</v>
      </c>
      <c r="K10" s="96">
        <f>SUM(K11:K16)</f>
        <v>0</v>
      </c>
      <c r="L10" s="142" t="str">
        <f t="shared" si="0"/>
        <v/>
      </c>
      <c r="M10" s="144"/>
      <c r="N10" s="88">
        <f>SUM(N11:N16)</f>
        <v>0</v>
      </c>
      <c r="O10" s="31"/>
      <c r="P10" s="95">
        <f>SUM(P11:P16)</f>
        <v>0</v>
      </c>
      <c r="Q10" s="96">
        <f>SUM(Q11:Q16)</f>
        <v>0</v>
      </c>
      <c r="R10" s="142" t="str">
        <f t="shared" si="1"/>
        <v/>
      </c>
      <c r="S10" s="144"/>
      <c r="T10" s="88">
        <f>SUM(T11:T16)</f>
        <v>0</v>
      </c>
      <c r="U10" s="31"/>
      <c r="V10" s="95">
        <f>SUM(V11:V16)</f>
        <v>0</v>
      </c>
      <c r="W10" s="96">
        <f>SUM(W11:W16)</f>
        <v>0</v>
      </c>
      <c r="X10" s="142" t="str">
        <f t="shared" si="2"/>
        <v/>
      </c>
      <c r="Y10" s="144"/>
      <c r="Z10" s="199">
        <f>SUM(Z11:Z16)</f>
        <v>0</v>
      </c>
      <c r="AA10" s="95">
        <f>SUM(AA11:AA16)</f>
        <v>0</v>
      </c>
      <c r="AB10" s="137">
        <f>SUM(AB11:AB16)</f>
        <v>0</v>
      </c>
      <c r="AC10" s="205" t="str">
        <f t="shared" si="3"/>
        <v/>
      </c>
    </row>
    <row r="11" spans="1:29" ht="14.5">
      <c r="A11" s="106"/>
      <c r="B11" s="189" t="s">
        <v>1698</v>
      </c>
      <c r="C11" s="3"/>
      <c r="D11" s="3"/>
      <c r="E11" s="267"/>
      <c r="F11" s="268"/>
      <c r="G11" s="269"/>
      <c r="H11" s="87"/>
      <c r="I11" s="66"/>
      <c r="J11" s="76">
        <f>IF(H11=0,0,H11*I11)</f>
        <v>0</v>
      </c>
      <c r="K11" s="77">
        <f>SUM(H11,J11)</f>
        <v>0</v>
      </c>
      <c r="L11" s="140" t="str">
        <f t="shared" si="0"/>
        <v/>
      </c>
      <c r="M11" s="146"/>
      <c r="N11" s="87"/>
      <c r="O11" s="66"/>
      <c r="P11" s="76">
        <f>IF(N11=0,0,N11*O11)</f>
        <v>0</v>
      </c>
      <c r="Q11" s="77">
        <f>SUM(N11,P11)</f>
        <v>0</v>
      </c>
      <c r="R11" s="140" t="str">
        <f t="shared" si="1"/>
        <v/>
      </c>
      <c r="S11" s="146"/>
      <c r="T11" s="87"/>
      <c r="U11" s="66"/>
      <c r="V11" s="76">
        <f>IF(T11=0,0,T11*U11)</f>
        <v>0</v>
      </c>
      <c r="W11" s="77">
        <f t="shared" ref="W11:W16" si="9">SUM(T11,V11)</f>
        <v>0</v>
      </c>
      <c r="X11" s="140" t="str">
        <f t="shared" si="2"/>
        <v/>
      </c>
      <c r="Y11" s="146"/>
      <c r="Z11" s="200">
        <f>H11+N11+T11</f>
        <v>0</v>
      </c>
      <c r="AA11" s="76">
        <f t="shared" ref="AA11:AB16" si="10">I11+O11+U11</f>
        <v>0</v>
      </c>
      <c r="AB11" s="135">
        <f t="shared" si="10"/>
        <v>0</v>
      </c>
      <c r="AC11" s="206" t="str">
        <f t="shared" si="3"/>
        <v/>
      </c>
    </row>
    <row r="12" spans="1:29" ht="14.5">
      <c r="A12" s="106"/>
      <c r="B12" s="190" t="s">
        <v>1645</v>
      </c>
      <c r="C12" s="48"/>
      <c r="D12" s="49"/>
      <c r="E12" s="267"/>
      <c r="F12" s="268"/>
      <c r="G12" s="269"/>
      <c r="H12" s="87"/>
      <c r="I12" s="66"/>
      <c r="J12" s="76">
        <f t="shared" ref="J12:J16" si="11">IF(H12=0,0,H12*I12)</f>
        <v>0</v>
      </c>
      <c r="K12" s="77">
        <f>SUM(H12,J12)</f>
        <v>0</v>
      </c>
      <c r="L12" s="140" t="str">
        <f t="shared" si="0"/>
        <v/>
      </c>
      <c r="M12" s="146"/>
      <c r="N12" s="87"/>
      <c r="O12" s="66"/>
      <c r="P12" s="76">
        <f t="shared" ref="P12:P16" si="12">IF(N12=0,0,N12*O12)</f>
        <v>0</v>
      </c>
      <c r="Q12" s="77">
        <f>SUM(N12,P12)</f>
        <v>0</v>
      </c>
      <c r="R12" s="140" t="str">
        <f t="shared" si="1"/>
        <v/>
      </c>
      <c r="S12" s="146"/>
      <c r="T12" s="87"/>
      <c r="U12" s="66"/>
      <c r="V12" s="76">
        <f t="shared" ref="V12:V16" si="13">IF(T12=0,0,T12*U12)</f>
        <v>0</v>
      </c>
      <c r="W12" s="77">
        <f t="shared" si="9"/>
        <v>0</v>
      </c>
      <c r="X12" s="140" t="str">
        <f t="shared" si="2"/>
        <v/>
      </c>
      <c r="Y12" s="146"/>
      <c r="Z12" s="200">
        <f t="shared" ref="Z12:Z16" si="14">H12+N12+T12</f>
        <v>0</v>
      </c>
      <c r="AA12" s="76">
        <f t="shared" si="10"/>
        <v>0</v>
      </c>
      <c r="AB12" s="135">
        <f t="shared" si="10"/>
        <v>0</v>
      </c>
      <c r="AC12" s="206" t="str">
        <f t="shared" si="3"/>
        <v/>
      </c>
    </row>
    <row r="13" spans="1:29" ht="14.5">
      <c r="A13" s="106"/>
      <c r="B13" s="189" t="s">
        <v>1696</v>
      </c>
      <c r="C13" s="3"/>
      <c r="D13" s="3"/>
      <c r="E13" s="267"/>
      <c r="F13" s="268"/>
      <c r="G13" s="269"/>
      <c r="H13" s="87"/>
      <c r="I13" s="66"/>
      <c r="J13" s="76">
        <f t="shared" si="11"/>
        <v>0</v>
      </c>
      <c r="K13" s="77">
        <f t="shared" ref="K13:K16" si="15">SUM(H13,J13)</f>
        <v>0</v>
      </c>
      <c r="L13" s="140" t="str">
        <f t="shared" si="0"/>
        <v/>
      </c>
      <c r="M13" s="146"/>
      <c r="N13" s="87"/>
      <c r="O13" s="66"/>
      <c r="P13" s="76">
        <f t="shared" si="12"/>
        <v>0</v>
      </c>
      <c r="Q13" s="77">
        <f t="shared" ref="Q13:Q16" si="16">SUM(N13,P13)</f>
        <v>0</v>
      </c>
      <c r="R13" s="140" t="str">
        <f t="shared" si="1"/>
        <v/>
      </c>
      <c r="S13" s="146"/>
      <c r="T13" s="87"/>
      <c r="U13" s="66"/>
      <c r="V13" s="76">
        <f t="shared" si="13"/>
        <v>0</v>
      </c>
      <c r="W13" s="77">
        <f t="shared" si="9"/>
        <v>0</v>
      </c>
      <c r="X13" s="140" t="str">
        <f t="shared" si="2"/>
        <v/>
      </c>
      <c r="Y13" s="146"/>
      <c r="Z13" s="200">
        <f t="shared" si="14"/>
        <v>0</v>
      </c>
      <c r="AA13" s="76">
        <f t="shared" si="10"/>
        <v>0</v>
      </c>
      <c r="AB13" s="135">
        <f t="shared" si="10"/>
        <v>0</v>
      </c>
      <c r="AC13" s="206" t="str">
        <f t="shared" si="3"/>
        <v/>
      </c>
    </row>
    <row r="14" spans="1:29" ht="14.5">
      <c r="A14" s="106"/>
      <c r="B14" s="191" t="s">
        <v>44</v>
      </c>
      <c r="C14" s="3"/>
      <c r="D14" s="3"/>
      <c r="E14" s="267"/>
      <c r="F14" s="268"/>
      <c r="G14" s="269"/>
      <c r="H14" s="87"/>
      <c r="I14" s="66"/>
      <c r="J14" s="76">
        <f t="shared" si="11"/>
        <v>0</v>
      </c>
      <c r="K14" s="77">
        <f t="shared" si="15"/>
        <v>0</v>
      </c>
      <c r="L14" s="140" t="str">
        <f t="shared" si="0"/>
        <v/>
      </c>
      <c r="M14" s="146"/>
      <c r="N14" s="87"/>
      <c r="O14" s="66"/>
      <c r="P14" s="76">
        <f t="shared" si="12"/>
        <v>0</v>
      </c>
      <c r="Q14" s="77">
        <f t="shared" si="16"/>
        <v>0</v>
      </c>
      <c r="R14" s="140" t="str">
        <f t="shared" si="1"/>
        <v/>
      </c>
      <c r="S14" s="146"/>
      <c r="T14" s="87"/>
      <c r="U14" s="66"/>
      <c r="V14" s="76">
        <f t="shared" si="13"/>
        <v>0</v>
      </c>
      <c r="W14" s="77">
        <f t="shared" si="9"/>
        <v>0</v>
      </c>
      <c r="X14" s="140" t="str">
        <f t="shared" si="2"/>
        <v/>
      </c>
      <c r="Y14" s="146"/>
      <c r="Z14" s="200">
        <f t="shared" si="14"/>
        <v>0</v>
      </c>
      <c r="AA14" s="76">
        <f t="shared" si="10"/>
        <v>0</v>
      </c>
      <c r="AB14" s="135">
        <f t="shared" si="10"/>
        <v>0</v>
      </c>
      <c r="AC14" s="206" t="str">
        <f t="shared" si="3"/>
        <v/>
      </c>
    </row>
    <row r="15" spans="1:29" ht="14.5">
      <c r="A15" s="106"/>
      <c r="B15" s="189" t="s">
        <v>1644</v>
      </c>
      <c r="C15" s="3"/>
      <c r="D15" s="3"/>
      <c r="E15" s="267"/>
      <c r="F15" s="268"/>
      <c r="G15" s="269"/>
      <c r="H15" s="87"/>
      <c r="I15" s="66"/>
      <c r="J15" s="76">
        <f t="shared" si="11"/>
        <v>0</v>
      </c>
      <c r="K15" s="77">
        <f t="shared" si="15"/>
        <v>0</v>
      </c>
      <c r="L15" s="140" t="str">
        <f t="shared" si="0"/>
        <v/>
      </c>
      <c r="M15" s="146"/>
      <c r="N15" s="87"/>
      <c r="O15" s="66"/>
      <c r="P15" s="76">
        <f t="shared" si="12"/>
        <v>0</v>
      </c>
      <c r="Q15" s="77">
        <f t="shared" si="16"/>
        <v>0</v>
      </c>
      <c r="R15" s="140" t="str">
        <f t="shared" si="1"/>
        <v/>
      </c>
      <c r="S15" s="146"/>
      <c r="T15" s="87"/>
      <c r="U15" s="66"/>
      <c r="V15" s="76">
        <f t="shared" si="13"/>
        <v>0</v>
      </c>
      <c r="W15" s="77">
        <f t="shared" si="9"/>
        <v>0</v>
      </c>
      <c r="X15" s="140" t="str">
        <f t="shared" si="2"/>
        <v/>
      </c>
      <c r="Y15" s="146"/>
      <c r="Z15" s="200">
        <f t="shared" si="14"/>
        <v>0</v>
      </c>
      <c r="AA15" s="76">
        <f t="shared" si="10"/>
        <v>0</v>
      </c>
      <c r="AB15" s="135">
        <f t="shared" si="10"/>
        <v>0</v>
      </c>
      <c r="AC15" s="206" t="str">
        <f t="shared" si="3"/>
        <v/>
      </c>
    </row>
    <row r="16" spans="1:29" ht="14.5">
      <c r="A16" s="106"/>
      <c r="B16" s="189" t="s">
        <v>1697</v>
      </c>
      <c r="C16" s="3"/>
      <c r="D16" s="3"/>
      <c r="E16" s="267"/>
      <c r="F16" s="268"/>
      <c r="G16" s="269"/>
      <c r="H16" s="87"/>
      <c r="I16" s="66"/>
      <c r="J16" s="76">
        <f t="shared" si="11"/>
        <v>0</v>
      </c>
      <c r="K16" s="77">
        <f t="shared" si="15"/>
        <v>0</v>
      </c>
      <c r="L16" s="140" t="str">
        <f t="shared" si="0"/>
        <v/>
      </c>
      <c r="M16" s="146"/>
      <c r="N16" s="87"/>
      <c r="O16" s="66"/>
      <c r="P16" s="76">
        <f t="shared" si="12"/>
        <v>0</v>
      </c>
      <c r="Q16" s="77">
        <f t="shared" si="16"/>
        <v>0</v>
      </c>
      <c r="R16" s="140" t="str">
        <f t="shared" si="1"/>
        <v/>
      </c>
      <c r="S16" s="146"/>
      <c r="T16" s="87"/>
      <c r="U16" s="66"/>
      <c r="V16" s="76">
        <f t="shared" si="13"/>
        <v>0</v>
      </c>
      <c r="W16" s="77">
        <f t="shared" si="9"/>
        <v>0</v>
      </c>
      <c r="X16" s="140" t="str">
        <f t="shared" si="2"/>
        <v/>
      </c>
      <c r="Y16" s="146"/>
      <c r="Z16" s="200">
        <f t="shared" si="14"/>
        <v>0</v>
      </c>
      <c r="AA16" s="76">
        <f t="shared" si="10"/>
        <v>0</v>
      </c>
      <c r="AB16" s="135">
        <f t="shared" si="10"/>
        <v>0</v>
      </c>
      <c r="AC16" s="206" t="str">
        <f t="shared" si="3"/>
        <v/>
      </c>
    </row>
    <row r="17" spans="1:29" ht="15">
      <c r="A17" s="18" t="s">
        <v>26</v>
      </c>
      <c r="B17" s="188"/>
      <c r="C17" s="19"/>
      <c r="D17" s="19"/>
      <c r="E17" s="18"/>
      <c r="F17" s="19"/>
      <c r="G17" s="20"/>
      <c r="H17" s="88">
        <f>SUM(H18:H25)</f>
        <v>0</v>
      </c>
      <c r="I17" s="31"/>
      <c r="J17" s="95">
        <f>SUM(J18:J25)</f>
        <v>0</v>
      </c>
      <c r="K17" s="96">
        <f>SUM(K18:K25)</f>
        <v>0</v>
      </c>
      <c r="L17" s="142" t="str">
        <f t="shared" si="0"/>
        <v/>
      </c>
      <c r="M17" s="144"/>
      <c r="N17" s="88">
        <f>SUM(N18:N25)</f>
        <v>0</v>
      </c>
      <c r="O17" s="31"/>
      <c r="P17" s="95">
        <f>SUM(P18:P25)</f>
        <v>0</v>
      </c>
      <c r="Q17" s="96">
        <f>SUM(Q18:Q25)</f>
        <v>0</v>
      </c>
      <c r="R17" s="142" t="str">
        <f t="shared" si="1"/>
        <v/>
      </c>
      <c r="S17" s="144"/>
      <c r="T17" s="88">
        <f>SUM(T18:T25)</f>
        <v>0</v>
      </c>
      <c r="U17" s="31"/>
      <c r="V17" s="95">
        <f>SUM(V18:V25)</f>
        <v>0</v>
      </c>
      <c r="W17" s="96">
        <f>SUM(W18:W25)</f>
        <v>0</v>
      </c>
      <c r="X17" s="142" t="str">
        <f t="shared" si="2"/>
        <v/>
      </c>
      <c r="Y17" s="144"/>
      <c r="Z17" s="199">
        <f>SUM(Z18:Z25)</f>
        <v>0</v>
      </c>
      <c r="AA17" s="95">
        <f>SUM(AA18:AA25)</f>
        <v>0</v>
      </c>
      <c r="AB17" s="137">
        <f>SUM(AB18:AB25)</f>
        <v>0</v>
      </c>
      <c r="AC17" s="205" t="str">
        <f t="shared" si="3"/>
        <v/>
      </c>
    </row>
    <row r="18" spans="1:29" ht="16.5" customHeight="1">
      <c r="A18" s="106"/>
      <c r="B18" s="190" t="s">
        <v>1724</v>
      </c>
      <c r="C18" s="21"/>
      <c r="D18" s="21"/>
      <c r="E18" s="267"/>
      <c r="F18" s="268"/>
      <c r="G18" s="269"/>
      <c r="H18" s="87"/>
      <c r="I18" s="66"/>
      <c r="J18" s="76">
        <f t="shared" ref="J18:J25" si="17">IF(H18=0,0,H18*I18)</f>
        <v>0</v>
      </c>
      <c r="K18" s="77">
        <f t="shared" ref="K18:K25" si="18">SUM(H18,J18)</f>
        <v>0</v>
      </c>
      <c r="L18" s="140" t="str">
        <f t="shared" si="0"/>
        <v/>
      </c>
      <c r="M18" s="146"/>
      <c r="N18" s="87"/>
      <c r="O18" s="66"/>
      <c r="P18" s="76">
        <f t="shared" ref="P18:P25" si="19">IF(N18=0,0,N18*O18)</f>
        <v>0</v>
      </c>
      <c r="Q18" s="77">
        <f t="shared" ref="Q18:Q25" si="20">SUM(N18,P18)</f>
        <v>0</v>
      </c>
      <c r="R18" s="140" t="str">
        <f t="shared" si="1"/>
        <v/>
      </c>
      <c r="S18" s="146"/>
      <c r="T18" s="87"/>
      <c r="U18" s="66"/>
      <c r="V18" s="76">
        <f t="shared" ref="V18:V25" si="21">IF(T18=0,0,T18*U18)</f>
        <v>0</v>
      </c>
      <c r="W18" s="77">
        <f t="shared" ref="W18:W25" si="22">SUM(T18,V18)</f>
        <v>0</v>
      </c>
      <c r="X18" s="140" t="str">
        <f t="shared" si="2"/>
        <v/>
      </c>
      <c r="Y18" s="146"/>
      <c r="Z18" s="200">
        <f>H18+N18+T18</f>
        <v>0</v>
      </c>
      <c r="AA18" s="76">
        <f t="shared" ref="AA18:AB25" si="23">I18+O18+U18</f>
        <v>0</v>
      </c>
      <c r="AB18" s="135">
        <f t="shared" si="23"/>
        <v>0</v>
      </c>
      <c r="AC18" s="206" t="str">
        <f t="shared" si="3"/>
        <v/>
      </c>
    </row>
    <row r="19" spans="1:29" ht="16.5" customHeight="1">
      <c r="A19" s="106"/>
      <c r="B19" s="190" t="s">
        <v>1725</v>
      </c>
      <c r="C19" s="21"/>
      <c r="D19" s="21"/>
      <c r="E19" s="267"/>
      <c r="F19" s="268"/>
      <c r="G19" s="269"/>
      <c r="H19" s="87"/>
      <c r="I19" s="66"/>
      <c r="J19" s="76">
        <f t="shared" si="17"/>
        <v>0</v>
      </c>
      <c r="K19" s="77">
        <f t="shared" si="18"/>
        <v>0</v>
      </c>
      <c r="L19" s="140" t="str">
        <f t="shared" si="0"/>
        <v/>
      </c>
      <c r="M19" s="146"/>
      <c r="N19" s="87"/>
      <c r="O19" s="66"/>
      <c r="P19" s="76">
        <f t="shared" si="19"/>
        <v>0</v>
      </c>
      <c r="Q19" s="77">
        <f t="shared" si="20"/>
        <v>0</v>
      </c>
      <c r="R19" s="140" t="str">
        <f t="shared" si="1"/>
        <v/>
      </c>
      <c r="S19" s="146"/>
      <c r="T19" s="87"/>
      <c r="U19" s="66"/>
      <c r="V19" s="76">
        <f t="shared" si="21"/>
        <v>0</v>
      </c>
      <c r="W19" s="77">
        <f t="shared" si="22"/>
        <v>0</v>
      </c>
      <c r="X19" s="140" t="str">
        <f t="shared" si="2"/>
        <v/>
      </c>
      <c r="Y19" s="146"/>
      <c r="Z19" s="200">
        <f t="shared" ref="Z19:Z25" si="24">H19+N19+T19</f>
        <v>0</v>
      </c>
      <c r="AA19" s="76">
        <f t="shared" si="23"/>
        <v>0</v>
      </c>
      <c r="AB19" s="135">
        <f t="shared" si="23"/>
        <v>0</v>
      </c>
      <c r="AC19" s="206" t="str">
        <f t="shared" si="3"/>
        <v/>
      </c>
    </row>
    <row r="20" spans="1:29" ht="14.5">
      <c r="A20" s="106"/>
      <c r="B20" s="189" t="s">
        <v>1646</v>
      </c>
      <c r="C20" s="21"/>
      <c r="D20" s="21"/>
      <c r="E20" s="267"/>
      <c r="F20" s="268"/>
      <c r="G20" s="269"/>
      <c r="H20" s="87"/>
      <c r="I20" s="66"/>
      <c r="J20" s="76">
        <f t="shared" si="17"/>
        <v>0</v>
      </c>
      <c r="K20" s="77">
        <f t="shared" si="18"/>
        <v>0</v>
      </c>
      <c r="L20" s="140" t="str">
        <f t="shared" si="0"/>
        <v/>
      </c>
      <c r="M20" s="146"/>
      <c r="N20" s="87"/>
      <c r="O20" s="66"/>
      <c r="P20" s="76">
        <f t="shared" si="19"/>
        <v>0</v>
      </c>
      <c r="Q20" s="77">
        <f t="shared" si="20"/>
        <v>0</v>
      </c>
      <c r="R20" s="140" t="str">
        <f t="shared" si="1"/>
        <v/>
      </c>
      <c r="S20" s="146"/>
      <c r="T20" s="87"/>
      <c r="U20" s="66"/>
      <c r="V20" s="76">
        <f t="shared" si="21"/>
        <v>0</v>
      </c>
      <c r="W20" s="77">
        <f t="shared" si="22"/>
        <v>0</v>
      </c>
      <c r="X20" s="140" t="str">
        <f t="shared" si="2"/>
        <v/>
      </c>
      <c r="Y20" s="146"/>
      <c r="Z20" s="200">
        <f t="shared" si="24"/>
        <v>0</v>
      </c>
      <c r="AA20" s="76">
        <f t="shared" si="23"/>
        <v>0</v>
      </c>
      <c r="AB20" s="135">
        <f t="shared" si="23"/>
        <v>0</v>
      </c>
      <c r="AC20" s="206" t="str">
        <f t="shared" si="3"/>
        <v/>
      </c>
    </row>
    <row r="21" spans="1:29" ht="14.5">
      <c r="A21" s="106"/>
      <c r="B21" s="189" t="s">
        <v>1647</v>
      </c>
      <c r="C21" s="21"/>
      <c r="D21" s="21"/>
      <c r="E21" s="267"/>
      <c r="F21" s="268"/>
      <c r="G21" s="269"/>
      <c r="H21" s="87"/>
      <c r="I21" s="66"/>
      <c r="J21" s="76">
        <f t="shared" si="17"/>
        <v>0</v>
      </c>
      <c r="K21" s="77">
        <f t="shared" si="18"/>
        <v>0</v>
      </c>
      <c r="L21" s="140" t="str">
        <f t="shared" si="0"/>
        <v/>
      </c>
      <c r="M21" s="146"/>
      <c r="N21" s="87"/>
      <c r="O21" s="66"/>
      <c r="P21" s="76">
        <f t="shared" si="19"/>
        <v>0</v>
      </c>
      <c r="Q21" s="77">
        <f t="shared" si="20"/>
        <v>0</v>
      </c>
      <c r="R21" s="140" t="str">
        <f t="shared" si="1"/>
        <v/>
      </c>
      <c r="S21" s="146"/>
      <c r="T21" s="87"/>
      <c r="U21" s="66"/>
      <c r="V21" s="76">
        <f t="shared" si="21"/>
        <v>0</v>
      </c>
      <c r="W21" s="77">
        <f t="shared" si="22"/>
        <v>0</v>
      </c>
      <c r="X21" s="140" t="str">
        <f t="shared" si="2"/>
        <v/>
      </c>
      <c r="Y21" s="146"/>
      <c r="Z21" s="200">
        <f t="shared" si="24"/>
        <v>0</v>
      </c>
      <c r="AA21" s="76">
        <f t="shared" si="23"/>
        <v>0</v>
      </c>
      <c r="AB21" s="135">
        <f t="shared" si="23"/>
        <v>0</v>
      </c>
      <c r="AC21" s="206" t="str">
        <f t="shared" si="3"/>
        <v/>
      </c>
    </row>
    <row r="22" spans="1:29" ht="14.5">
      <c r="A22" s="106"/>
      <c r="B22" s="191" t="s">
        <v>46</v>
      </c>
      <c r="C22" s="3"/>
      <c r="D22" s="3"/>
      <c r="E22" s="267"/>
      <c r="F22" s="268"/>
      <c r="G22" s="269"/>
      <c r="H22" s="87"/>
      <c r="I22" s="66"/>
      <c r="J22" s="76">
        <f t="shared" si="17"/>
        <v>0</v>
      </c>
      <c r="K22" s="77">
        <f t="shared" si="18"/>
        <v>0</v>
      </c>
      <c r="L22" s="140" t="str">
        <f t="shared" si="0"/>
        <v/>
      </c>
      <c r="M22" s="146"/>
      <c r="N22" s="87"/>
      <c r="O22" s="66"/>
      <c r="P22" s="76">
        <f t="shared" si="19"/>
        <v>0</v>
      </c>
      <c r="Q22" s="77">
        <f t="shared" si="20"/>
        <v>0</v>
      </c>
      <c r="R22" s="140" t="str">
        <f t="shared" si="1"/>
        <v/>
      </c>
      <c r="S22" s="146"/>
      <c r="T22" s="87"/>
      <c r="U22" s="66"/>
      <c r="V22" s="76">
        <f t="shared" si="21"/>
        <v>0</v>
      </c>
      <c r="W22" s="77">
        <f t="shared" si="22"/>
        <v>0</v>
      </c>
      <c r="X22" s="140" t="str">
        <f t="shared" si="2"/>
        <v/>
      </c>
      <c r="Y22" s="146"/>
      <c r="Z22" s="200">
        <f t="shared" si="24"/>
        <v>0</v>
      </c>
      <c r="AA22" s="76">
        <f t="shared" si="23"/>
        <v>0</v>
      </c>
      <c r="AB22" s="135">
        <f t="shared" si="23"/>
        <v>0</v>
      </c>
      <c r="AC22" s="206" t="str">
        <f t="shared" si="3"/>
        <v/>
      </c>
    </row>
    <row r="23" spans="1:29" ht="14.5">
      <c r="A23" s="106"/>
      <c r="B23" s="191" t="s">
        <v>1699</v>
      </c>
      <c r="C23" s="3"/>
      <c r="D23" s="3"/>
      <c r="E23" s="267"/>
      <c r="F23" s="268"/>
      <c r="G23" s="269"/>
      <c r="H23" s="87"/>
      <c r="I23" s="66"/>
      <c r="J23" s="76">
        <f t="shared" si="17"/>
        <v>0</v>
      </c>
      <c r="K23" s="77">
        <f t="shared" si="18"/>
        <v>0</v>
      </c>
      <c r="L23" s="140" t="str">
        <f t="shared" si="0"/>
        <v/>
      </c>
      <c r="M23" s="146"/>
      <c r="N23" s="87"/>
      <c r="O23" s="66"/>
      <c r="P23" s="76">
        <f t="shared" si="19"/>
        <v>0</v>
      </c>
      <c r="Q23" s="77">
        <f t="shared" si="20"/>
        <v>0</v>
      </c>
      <c r="R23" s="140" t="str">
        <f t="shared" si="1"/>
        <v/>
      </c>
      <c r="S23" s="146"/>
      <c r="T23" s="87"/>
      <c r="U23" s="66"/>
      <c r="V23" s="76">
        <f t="shared" si="21"/>
        <v>0</v>
      </c>
      <c r="W23" s="77">
        <f t="shared" si="22"/>
        <v>0</v>
      </c>
      <c r="X23" s="140" t="str">
        <f t="shared" si="2"/>
        <v/>
      </c>
      <c r="Y23" s="146"/>
      <c r="Z23" s="200">
        <f t="shared" si="24"/>
        <v>0</v>
      </c>
      <c r="AA23" s="76">
        <f t="shared" si="23"/>
        <v>0</v>
      </c>
      <c r="AB23" s="135">
        <f t="shared" si="23"/>
        <v>0</v>
      </c>
      <c r="AC23" s="206" t="str">
        <f t="shared" si="3"/>
        <v/>
      </c>
    </row>
    <row r="24" spans="1:29" ht="14.5">
      <c r="A24" s="106"/>
      <c r="B24" s="189" t="s">
        <v>72</v>
      </c>
      <c r="C24" s="3"/>
      <c r="D24" s="3"/>
      <c r="E24" s="267"/>
      <c r="F24" s="268"/>
      <c r="G24" s="269"/>
      <c r="H24" s="87"/>
      <c r="I24" s="66"/>
      <c r="J24" s="76">
        <f t="shared" si="17"/>
        <v>0</v>
      </c>
      <c r="K24" s="77">
        <f t="shared" si="18"/>
        <v>0</v>
      </c>
      <c r="L24" s="140" t="str">
        <f t="shared" si="0"/>
        <v/>
      </c>
      <c r="M24" s="146"/>
      <c r="N24" s="87"/>
      <c r="O24" s="66"/>
      <c r="P24" s="76">
        <f t="shared" si="19"/>
        <v>0</v>
      </c>
      <c r="Q24" s="77">
        <f t="shared" si="20"/>
        <v>0</v>
      </c>
      <c r="R24" s="140" t="str">
        <f t="shared" si="1"/>
        <v/>
      </c>
      <c r="S24" s="146"/>
      <c r="T24" s="87"/>
      <c r="U24" s="66"/>
      <c r="V24" s="76">
        <f t="shared" si="21"/>
        <v>0</v>
      </c>
      <c r="W24" s="77">
        <f t="shared" si="22"/>
        <v>0</v>
      </c>
      <c r="X24" s="140" t="str">
        <f t="shared" si="2"/>
        <v/>
      </c>
      <c r="Y24" s="146"/>
      <c r="Z24" s="200">
        <f t="shared" si="24"/>
        <v>0</v>
      </c>
      <c r="AA24" s="76">
        <f t="shared" si="23"/>
        <v>0</v>
      </c>
      <c r="AB24" s="135">
        <f t="shared" si="23"/>
        <v>0</v>
      </c>
      <c r="AC24" s="206" t="str">
        <f t="shared" si="3"/>
        <v/>
      </c>
    </row>
    <row r="25" spans="1:29" ht="14.5">
      <c r="A25" s="106"/>
      <c r="B25" s="189" t="s">
        <v>1648</v>
      </c>
      <c r="C25" s="3"/>
      <c r="D25" s="3"/>
      <c r="E25" s="267"/>
      <c r="F25" s="268"/>
      <c r="G25" s="269"/>
      <c r="H25" s="87"/>
      <c r="I25" s="66"/>
      <c r="J25" s="76">
        <f t="shared" si="17"/>
        <v>0</v>
      </c>
      <c r="K25" s="77">
        <f t="shared" si="18"/>
        <v>0</v>
      </c>
      <c r="L25" s="140" t="str">
        <f t="shared" si="0"/>
        <v/>
      </c>
      <c r="M25" s="146"/>
      <c r="N25" s="87"/>
      <c r="O25" s="66"/>
      <c r="P25" s="76">
        <f t="shared" si="19"/>
        <v>0</v>
      </c>
      <c r="Q25" s="77">
        <f t="shared" si="20"/>
        <v>0</v>
      </c>
      <c r="R25" s="140" t="str">
        <f t="shared" si="1"/>
        <v/>
      </c>
      <c r="S25" s="146"/>
      <c r="T25" s="87"/>
      <c r="U25" s="66"/>
      <c r="V25" s="76">
        <f t="shared" si="21"/>
        <v>0</v>
      </c>
      <c r="W25" s="77">
        <f t="shared" si="22"/>
        <v>0</v>
      </c>
      <c r="X25" s="140" t="str">
        <f t="shared" si="2"/>
        <v/>
      </c>
      <c r="Y25" s="146"/>
      <c r="Z25" s="200">
        <f t="shared" si="24"/>
        <v>0</v>
      </c>
      <c r="AA25" s="76">
        <f t="shared" si="23"/>
        <v>0</v>
      </c>
      <c r="AB25" s="135">
        <f t="shared" si="23"/>
        <v>0</v>
      </c>
      <c r="AC25" s="206" t="str">
        <f t="shared" si="3"/>
        <v/>
      </c>
    </row>
    <row r="26" spans="1:29" ht="15">
      <c r="A26" s="18" t="s">
        <v>18</v>
      </c>
      <c r="B26" s="188"/>
      <c r="C26" s="19"/>
      <c r="D26" s="19"/>
      <c r="E26" s="18"/>
      <c r="F26" s="19"/>
      <c r="G26" s="20"/>
      <c r="H26" s="88">
        <f>SUM(H27:H29)</f>
        <v>0</v>
      </c>
      <c r="I26" s="31"/>
      <c r="J26" s="95">
        <f>SUM(J27:J29)</f>
        <v>0</v>
      </c>
      <c r="K26" s="96">
        <f>SUM(K27:K29)</f>
        <v>0</v>
      </c>
      <c r="L26" s="142" t="str">
        <f t="shared" si="0"/>
        <v/>
      </c>
      <c r="M26" s="144"/>
      <c r="N26" s="88">
        <f>SUM(N27:N29)</f>
        <v>0</v>
      </c>
      <c r="O26" s="31"/>
      <c r="P26" s="95">
        <f>SUM(P27:P29)</f>
        <v>0</v>
      </c>
      <c r="Q26" s="96">
        <f>SUM(Q27:Q29)</f>
        <v>0</v>
      </c>
      <c r="R26" s="142" t="str">
        <f t="shared" si="1"/>
        <v/>
      </c>
      <c r="S26" s="144"/>
      <c r="T26" s="88">
        <f>SUM(T27:T29)</f>
        <v>0</v>
      </c>
      <c r="U26" s="31"/>
      <c r="V26" s="95">
        <f>SUM(V27:V29)</f>
        <v>0</v>
      </c>
      <c r="W26" s="96">
        <f>SUM(W27:W29)</f>
        <v>0</v>
      </c>
      <c r="X26" s="142" t="str">
        <f t="shared" si="2"/>
        <v/>
      </c>
      <c r="Y26" s="144"/>
      <c r="Z26" s="199">
        <f>SUM(Z27:Z29)</f>
        <v>0</v>
      </c>
      <c r="AA26" s="95">
        <f>SUM(AA27:AA29)</f>
        <v>0</v>
      </c>
      <c r="AB26" s="137">
        <f>SUM(AB27:AB29)</f>
        <v>0</v>
      </c>
      <c r="AC26" s="205" t="str">
        <f t="shared" si="3"/>
        <v/>
      </c>
    </row>
    <row r="27" spans="1:29" ht="14.5">
      <c r="A27" s="106"/>
      <c r="B27" s="189" t="s">
        <v>47</v>
      </c>
      <c r="C27" s="3"/>
      <c r="D27" s="3"/>
      <c r="E27" s="267"/>
      <c r="F27" s="268"/>
      <c r="G27" s="269"/>
      <c r="H27" s="87"/>
      <c r="I27" s="66"/>
      <c r="J27" s="76">
        <f t="shared" ref="J27:J29" si="25">IF(H27=0,0,H27*I27)</f>
        <v>0</v>
      </c>
      <c r="K27" s="77">
        <f>SUM(H27,J27)</f>
        <v>0</v>
      </c>
      <c r="L27" s="140" t="str">
        <f t="shared" si="0"/>
        <v/>
      </c>
      <c r="M27" s="146"/>
      <c r="N27" s="87"/>
      <c r="O27" s="66"/>
      <c r="P27" s="76">
        <f t="shared" ref="P27:P29" si="26">IF(N27=0,0,N27*O27)</f>
        <v>0</v>
      </c>
      <c r="Q27" s="77">
        <f>SUM(N27,P27)</f>
        <v>0</v>
      </c>
      <c r="R27" s="140" t="str">
        <f t="shared" si="1"/>
        <v/>
      </c>
      <c r="S27" s="146"/>
      <c r="T27" s="87"/>
      <c r="U27" s="66"/>
      <c r="V27" s="76">
        <f t="shared" ref="V27:V29" si="27">IF(T27=0,0,T27*U27)</f>
        <v>0</v>
      </c>
      <c r="W27" s="77">
        <f>SUM(T27,V27)</f>
        <v>0</v>
      </c>
      <c r="X27" s="140" t="str">
        <f t="shared" si="2"/>
        <v/>
      </c>
      <c r="Y27" s="146"/>
      <c r="Z27" s="200">
        <f>H27+N27+T27</f>
        <v>0</v>
      </c>
      <c r="AA27" s="76">
        <f t="shared" ref="AA27:AB29" si="28">I27+O27+U27</f>
        <v>0</v>
      </c>
      <c r="AB27" s="135">
        <f t="shared" si="28"/>
        <v>0</v>
      </c>
      <c r="AC27" s="206" t="str">
        <f t="shared" si="3"/>
        <v/>
      </c>
    </row>
    <row r="28" spans="1:29" ht="14.5">
      <c r="A28" s="106"/>
      <c r="B28" s="190" t="s">
        <v>1649</v>
      </c>
      <c r="C28" s="3"/>
      <c r="D28" s="3"/>
      <c r="E28" s="267"/>
      <c r="F28" s="268"/>
      <c r="G28" s="269"/>
      <c r="H28" s="87"/>
      <c r="I28" s="66"/>
      <c r="J28" s="76">
        <f t="shared" si="25"/>
        <v>0</v>
      </c>
      <c r="K28" s="77">
        <f t="shared" ref="K28:K29" si="29">SUM(H28,J28)</f>
        <v>0</v>
      </c>
      <c r="L28" s="140" t="str">
        <f t="shared" si="0"/>
        <v/>
      </c>
      <c r="M28" s="146"/>
      <c r="N28" s="87"/>
      <c r="O28" s="66"/>
      <c r="P28" s="76">
        <f t="shared" si="26"/>
        <v>0</v>
      </c>
      <c r="Q28" s="77">
        <f t="shared" ref="Q28:Q29" si="30">SUM(N28,P28)</f>
        <v>0</v>
      </c>
      <c r="R28" s="140" t="str">
        <f t="shared" si="1"/>
        <v/>
      </c>
      <c r="S28" s="146"/>
      <c r="T28" s="87"/>
      <c r="U28" s="66"/>
      <c r="V28" s="76">
        <f t="shared" si="27"/>
        <v>0</v>
      </c>
      <c r="W28" s="77">
        <f t="shared" ref="W28:W29" si="31">SUM(T28,V28)</f>
        <v>0</v>
      </c>
      <c r="X28" s="140" t="str">
        <f t="shared" si="2"/>
        <v/>
      </c>
      <c r="Y28" s="146"/>
      <c r="Z28" s="200">
        <f t="shared" ref="Z28:Z29" si="32">H28+N28+T28</f>
        <v>0</v>
      </c>
      <c r="AA28" s="76">
        <f t="shared" si="28"/>
        <v>0</v>
      </c>
      <c r="AB28" s="135">
        <f t="shared" si="28"/>
        <v>0</v>
      </c>
      <c r="AC28" s="206" t="str">
        <f t="shared" si="3"/>
        <v/>
      </c>
    </row>
    <row r="29" spans="1:29" ht="14.5">
      <c r="A29" s="106"/>
      <c r="B29" s="191" t="s">
        <v>48</v>
      </c>
      <c r="C29" s="3"/>
      <c r="D29" s="3"/>
      <c r="E29" s="267"/>
      <c r="F29" s="268"/>
      <c r="G29" s="269"/>
      <c r="H29" s="87"/>
      <c r="I29" s="66"/>
      <c r="J29" s="76">
        <f t="shared" si="25"/>
        <v>0</v>
      </c>
      <c r="K29" s="77">
        <f t="shared" si="29"/>
        <v>0</v>
      </c>
      <c r="L29" s="140" t="str">
        <f t="shared" si="0"/>
        <v/>
      </c>
      <c r="M29" s="146"/>
      <c r="N29" s="87"/>
      <c r="O29" s="66"/>
      <c r="P29" s="76">
        <f t="shared" si="26"/>
        <v>0</v>
      </c>
      <c r="Q29" s="77">
        <f t="shared" si="30"/>
        <v>0</v>
      </c>
      <c r="R29" s="140" t="str">
        <f t="shared" si="1"/>
        <v/>
      </c>
      <c r="S29" s="146"/>
      <c r="T29" s="87"/>
      <c r="U29" s="66"/>
      <c r="V29" s="76">
        <f t="shared" si="27"/>
        <v>0</v>
      </c>
      <c r="W29" s="77">
        <f t="shared" si="31"/>
        <v>0</v>
      </c>
      <c r="X29" s="140" t="str">
        <f t="shared" si="2"/>
        <v/>
      </c>
      <c r="Y29" s="146"/>
      <c r="Z29" s="200">
        <f t="shared" si="32"/>
        <v>0</v>
      </c>
      <c r="AA29" s="76">
        <f t="shared" si="28"/>
        <v>0</v>
      </c>
      <c r="AB29" s="135">
        <f t="shared" si="28"/>
        <v>0</v>
      </c>
      <c r="AC29" s="206" t="str">
        <f t="shared" si="3"/>
        <v/>
      </c>
    </row>
    <row r="30" spans="1:29" ht="15">
      <c r="A30" s="40" t="s">
        <v>27</v>
      </c>
      <c r="B30" s="187"/>
      <c r="C30" s="41"/>
      <c r="D30" s="41"/>
      <c r="E30" s="40"/>
      <c r="F30" s="41"/>
      <c r="G30" s="42"/>
      <c r="H30" s="86">
        <f>H31</f>
        <v>0</v>
      </c>
      <c r="I30" s="43"/>
      <c r="J30" s="93">
        <f>J31</f>
        <v>0</v>
      </c>
      <c r="K30" s="94">
        <f>K31</f>
        <v>0</v>
      </c>
      <c r="L30" s="141" t="str">
        <f t="shared" si="0"/>
        <v/>
      </c>
      <c r="M30" s="147"/>
      <c r="N30" s="86">
        <f>N31</f>
        <v>0</v>
      </c>
      <c r="O30" s="43"/>
      <c r="P30" s="93">
        <f>P31</f>
        <v>0</v>
      </c>
      <c r="Q30" s="94">
        <f>Q31</f>
        <v>0</v>
      </c>
      <c r="R30" s="141" t="str">
        <f t="shared" si="1"/>
        <v/>
      </c>
      <c r="S30" s="147"/>
      <c r="T30" s="86">
        <f>T31</f>
        <v>0</v>
      </c>
      <c r="U30" s="43"/>
      <c r="V30" s="93">
        <f>V31</f>
        <v>0</v>
      </c>
      <c r="W30" s="94">
        <f>W31</f>
        <v>0</v>
      </c>
      <c r="X30" s="141" t="str">
        <f t="shared" si="2"/>
        <v/>
      </c>
      <c r="Y30" s="147"/>
      <c r="Z30" s="198">
        <f>Z31</f>
        <v>0</v>
      </c>
      <c r="AA30" s="93">
        <f>AA31</f>
        <v>0</v>
      </c>
      <c r="AB30" s="136">
        <f>AB31</f>
        <v>0</v>
      </c>
      <c r="AC30" s="207" t="str">
        <f t="shared" si="3"/>
        <v/>
      </c>
    </row>
    <row r="31" spans="1:29" ht="15">
      <c r="A31" s="18" t="s">
        <v>27</v>
      </c>
      <c r="B31" s="188"/>
      <c r="C31" s="19"/>
      <c r="D31" s="19"/>
      <c r="E31" s="18"/>
      <c r="F31" s="19"/>
      <c r="G31" s="20"/>
      <c r="H31" s="88">
        <f>SUM(H32:H36)</f>
        <v>0</v>
      </c>
      <c r="I31" s="31"/>
      <c r="J31" s="95">
        <f>SUM(J32:J36)</f>
        <v>0</v>
      </c>
      <c r="K31" s="96">
        <f>SUM(K32:K36)</f>
        <v>0</v>
      </c>
      <c r="L31" s="142" t="str">
        <f t="shared" si="0"/>
        <v/>
      </c>
      <c r="M31" s="144"/>
      <c r="N31" s="88">
        <f>SUM(N32:N36)</f>
        <v>0</v>
      </c>
      <c r="O31" s="31"/>
      <c r="P31" s="95">
        <f>SUM(P32:P36)</f>
        <v>0</v>
      </c>
      <c r="Q31" s="96">
        <f>SUM(Q32:Q36)</f>
        <v>0</v>
      </c>
      <c r="R31" s="142" t="str">
        <f t="shared" si="1"/>
        <v/>
      </c>
      <c r="S31" s="144"/>
      <c r="T31" s="88">
        <f>SUM(T32:T36)</f>
        <v>0</v>
      </c>
      <c r="U31" s="31"/>
      <c r="V31" s="95">
        <f>SUM(V32:V36)</f>
        <v>0</v>
      </c>
      <c r="W31" s="96">
        <f>SUM(W32:W36)</f>
        <v>0</v>
      </c>
      <c r="X31" s="142" t="str">
        <f t="shared" si="2"/>
        <v/>
      </c>
      <c r="Y31" s="144"/>
      <c r="Z31" s="199">
        <f>SUM(Z32:Z36)</f>
        <v>0</v>
      </c>
      <c r="AA31" s="95">
        <f>SUM(AA32:AA36)</f>
        <v>0</v>
      </c>
      <c r="AB31" s="137">
        <f>SUM(AB32:AB36)</f>
        <v>0</v>
      </c>
      <c r="AC31" s="205" t="str">
        <f t="shared" si="3"/>
        <v/>
      </c>
    </row>
    <row r="32" spans="1:29" ht="14.5">
      <c r="A32" s="106"/>
      <c r="B32" s="189" t="s">
        <v>1701</v>
      </c>
      <c r="C32" s="3"/>
      <c r="D32" s="3"/>
      <c r="E32" s="267"/>
      <c r="F32" s="268"/>
      <c r="G32" s="269"/>
      <c r="H32" s="87"/>
      <c r="I32" s="66"/>
      <c r="J32" s="76">
        <f t="shared" ref="J32:J36" si="33">IF(H32=0,0,H32*I32)</f>
        <v>0</v>
      </c>
      <c r="K32" s="77">
        <f>SUM(H32,J32)</f>
        <v>0</v>
      </c>
      <c r="L32" s="140" t="str">
        <f t="shared" si="0"/>
        <v/>
      </c>
      <c r="M32" s="146"/>
      <c r="N32" s="87"/>
      <c r="O32" s="66"/>
      <c r="P32" s="76">
        <f t="shared" ref="P32:P36" si="34">IF(N32=0,0,N32*O32)</f>
        <v>0</v>
      </c>
      <c r="Q32" s="77">
        <f>SUM(N32,P32)</f>
        <v>0</v>
      </c>
      <c r="R32" s="140" t="str">
        <f t="shared" si="1"/>
        <v/>
      </c>
      <c r="S32" s="146"/>
      <c r="T32" s="87"/>
      <c r="U32" s="66"/>
      <c r="V32" s="76">
        <f t="shared" ref="V32:V36" si="35">IF(T32=0,0,T32*U32)</f>
        <v>0</v>
      </c>
      <c r="W32" s="77">
        <f t="shared" ref="W32:W36" si="36">SUM(T32,V32)</f>
        <v>0</v>
      </c>
      <c r="X32" s="140" t="str">
        <f t="shared" si="2"/>
        <v/>
      </c>
      <c r="Y32" s="146"/>
      <c r="Z32" s="200">
        <f>H32+N32+T32</f>
        <v>0</v>
      </c>
      <c r="AA32" s="76">
        <f t="shared" ref="AA32:AB36" si="37">I32+O32+U32</f>
        <v>0</v>
      </c>
      <c r="AB32" s="135">
        <f t="shared" si="37"/>
        <v>0</v>
      </c>
      <c r="AC32" s="206" t="str">
        <f t="shared" si="3"/>
        <v/>
      </c>
    </row>
    <row r="33" spans="1:29" ht="14.5">
      <c r="A33" s="106"/>
      <c r="B33" s="189" t="s">
        <v>1700</v>
      </c>
      <c r="C33" s="3"/>
      <c r="D33" s="3"/>
      <c r="E33" s="267"/>
      <c r="F33" s="268"/>
      <c r="G33" s="269"/>
      <c r="H33" s="87"/>
      <c r="I33" s="66"/>
      <c r="J33" s="76">
        <f t="shared" si="33"/>
        <v>0</v>
      </c>
      <c r="K33" s="77">
        <f t="shared" ref="K33:K36" si="38">SUM(H33,J33)</f>
        <v>0</v>
      </c>
      <c r="L33" s="140" t="str">
        <f t="shared" si="0"/>
        <v/>
      </c>
      <c r="M33" s="146"/>
      <c r="N33" s="87"/>
      <c r="O33" s="66"/>
      <c r="P33" s="76">
        <f t="shared" si="34"/>
        <v>0</v>
      </c>
      <c r="Q33" s="77">
        <f t="shared" ref="Q33:Q36" si="39">SUM(N33,P33)</f>
        <v>0</v>
      </c>
      <c r="R33" s="140" t="str">
        <f t="shared" si="1"/>
        <v/>
      </c>
      <c r="S33" s="146"/>
      <c r="T33" s="87"/>
      <c r="U33" s="66"/>
      <c r="V33" s="76">
        <f t="shared" si="35"/>
        <v>0</v>
      </c>
      <c r="W33" s="77">
        <f t="shared" si="36"/>
        <v>0</v>
      </c>
      <c r="X33" s="140" t="str">
        <f t="shared" si="2"/>
        <v/>
      </c>
      <c r="Y33" s="146"/>
      <c r="Z33" s="200">
        <f t="shared" ref="Z33:Z36" si="40">H33+N33+T33</f>
        <v>0</v>
      </c>
      <c r="AA33" s="76">
        <f t="shared" si="37"/>
        <v>0</v>
      </c>
      <c r="AB33" s="135">
        <f>SUM(Z33,AA33)</f>
        <v>0</v>
      </c>
      <c r="AC33" s="206" t="str">
        <f t="shared" si="3"/>
        <v/>
      </c>
    </row>
    <row r="34" spans="1:29" ht="14.5">
      <c r="A34" s="106"/>
      <c r="B34" s="191" t="s">
        <v>1650</v>
      </c>
      <c r="C34" s="3"/>
      <c r="D34" s="3"/>
      <c r="E34" s="267"/>
      <c r="F34" s="268"/>
      <c r="G34" s="269"/>
      <c r="H34" s="87"/>
      <c r="I34" s="66"/>
      <c r="J34" s="76">
        <f t="shared" si="33"/>
        <v>0</v>
      </c>
      <c r="K34" s="77">
        <f t="shared" si="38"/>
        <v>0</v>
      </c>
      <c r="L34" s="140" t="str">
        <f t="shared" si="0"/>
        <v/>
      </c>
      <c r="M34" s="146"/>
      <c r="N34" s="87"/>
      <c r="O34" s="66"/>
      <c r="P34" s="76">
        <f t="shared" si="34"/>
        <v>0</v>
      </c>
      <c r="Q34" s="77">
        <f t="shared" si="39"/>
        <v>0</v>
      </c>
      <c r="R34" s="140" t="str">
        <f t="shared" si="1"/>
        <v/>
      </c>
      <c r="S34" s="146"/>
      <c r="T34" s="87"/>
      <c r="U34" s="66"/>
      <c r="V34" s="76">
        <f t="shared" si="35"/>
        <v>0</v>
      </c>
      <c r="W34" s="77">
        <f t="shared" si="36"/>
        <v>0</v>
      </c>
      <c r="X34" s="140" t="str">
        <f t="shared" si="2"/>
        <v/>
      </c>
      <c r="Y34" s="146"/>
      <c r="Z34" s="200">
        <f t="shared" si="40"/>
        <v>0</v>
      </c>
      <c r="AA34" s="76">
        <f t="shared" si="37"/>
        <v>0</v>
      </c>
      <c r="AB34" s="135">
        <f>SUM(Z34,AA34)</f>
        <v>0</v>
      </c>
      <c r="AC34" s="206" t="str">
        <f t="shared" si="3"/>
        <v/>
      </c>
    </row>
    <row r="35" spans="1:29" ht="14.5">
      <c r="A35" s="106"/>
      <c r="B35" s="189" t="s">
        <v>72</v>
      </c>
      <c r="C35" s="3"/>
      <c r="D35" s="3"/>
      <c r="E35" s="267"/>
      <c r="F35" s="268"/>
      <c r="G35" s="269"/>
      <c r="H35" s="87"/>
      <c r="I35" s="66"/>
      <c r="J35" s="76">
        <f t="shared" si="33"/>
        <v>0</v>
      </c>
      <c r="K35" s="77">
        <f t="shared" si="38"/>
        <v>0</v>
      </c>
      <c r="L35" s="140" t="str">
        <f t="shared" si="0"/>
        <v/>
      </c>
      <c r="M35" s="146"/>
      <c r="N35" s="87"/>
      <c r="O35" s="66"/>
      <c r="P35" s="76">
        <f t="shared" si="34"/>
        <v>0</v>
      </c>
      <c r="Q35" s="77">
        <f t="shared" si="39"/>
        <v>0</v>
      </c>
      <c r="R35" s="140" t="str">
        <f t="shared" si="1"/>
        <v/>
      </c>
      <c r="S35" s="146"/>
      <c r="T35" s="87"/>
      <c r="U35" s="66"/>
      <c r="V35" s="76">
        <f t="shared" si="35"/>
        <v>0</v>
      </c>
      <c r="W35" s="77">
        <f t="shared" si="36"/>
        <v>0</v>
      </c>
      <c r="X35" s="140" t="str">
        <f t="shared" si="2"/>
        <v/>
      </c>
      <c r="Y35" s="146"/>
      <c r="Z35" s="200">
        <f t="shared" si="40"/>
        <v>0</v>
      </c>
      <c r="AA35" s="76">
        <f t="shared" si="37"/>
        <v>0</v>
      </c>
      <c r="AB35" s="135">
        <f>SUM(Z35,AA35)</f>
        <v>0</v>
      </c>
      <c r="AC35" s="206" t="str">
        <f t="shared" si="3"/>
        <v/>
      </c>
    </row>
    <row r="36" spans="1:29" ht="14.5">
      <c r="A36" s="106"/>
      <c r="B36" s="189" t="s">
        <v>1648</v>
      </c>
      <c r="C36" s="167"/>
      <c r="D36" s="167"/>
      <c r="E36" s="267"/>
      <c r="F36" s="268"/>
      <c r="G36" s="269"/>
      <c r="H36" s="87"/>
      <c r="I36" s="66"/>
      <c r="J36" s="76">
        <f t="shared" si="33"/>
        <v>0</v>
      </c>
      <c r="K36" s="77">
        <f t="shared" si="38"/>
        <v>0</v>
      </c>
      <c r="L36" s="140" t="str">
        <f t="shared" si="0"/>
        <v/>
      </c>
      <c r="M36" s="146"/>
      <c r="N36" s="87"/>
      <c r="O36" s="66"/>
      <c r="P36" s="76">
        <f t="shared" si="34"/>
        <v>0</v>
      </c>
      <c r="Q36" s="77">
        <f t="shared" si="39"/>
        <v>0</v>
      </c>
      <c r="R36" s="140" t="str">
        <f t="shared" si="1"/>
        <v/>
      </c>
      <c r="S36" s="146"/>
      <c r="T36" s="87"/>
      <c r="U36" s="66"/>
      <c r="V36" s="76">
        <f t="shared" si="35"/>
        <v>0</v>
      </c>
      <c r="W36" s="77">
        <f t="shared" si="36"/>
        <v>0</v>
      </c>
      <c r="X36" s="140" t="str">
        <f t="shared" si="2"/>
        <v/>
      </c>
      <c r="Y36" s="146"/>
      <c r="Z36" s="200">
        <f t="shared" si="40"/>
        <v>0</v>
      </c>
      <c r="AA36" s="76">
        <f t="shared" si="37"/>
        <v>0</v>
      </c>
      <c r="AB36" s="135">
        <f>SUM(Z36,AA36)</f>
        <v>0</v>
      </c>
      <c r="AC36" s="206" t="str">
        <f t="shared" si="3"/>
        <v/>
      </c>
    </row>
    <row r="37" spans="1:29" ht="15">
      <c r="A37" s="40" t="s">
        <v>1670</v>
      </c>
      <c r="B37" s="187"/>
      <c r="C37" s="41"/>
      <c r="D37" s="41"/>
      <c r="E37" s="40"/>
      <c r="F37" s="41"/>
      <c r="G37" s="42"/>
      <c r="H37" s="86">
        <f>SUM(H38,H51)</f>
        <v>0</v>
      </c>
      <c r="I37" s="43"/>
      <c r="J37" s="93">
        <f>SUM(J38,J51)</f>
        <v>0</v>
      </c>
      <c r="K37" s="94">
        <f>SUM(K38,K51)</f>
        <v>0</v>
      </c>
      <c r="L37" s="141" t="str">
        <f t="shared" ref="L37:L62" si="41">IFERROR(K37/K$62,"")</f>
        <v/>
      </c>
      <c r="M37" s="147"/>
      <c r="N37" s="86">
        <f>SUM(N38,N51)</f>
        <v>0</v>
      </c>
      <c r="O37" s="43"/>
      <c r="P37" s="93">
        <f>SUM(P38,P51)</f>
        <v>0</v>
      </c>
      <c r="Q37" s="94">
        <f>SUM(Q38,Q51)</f>
        <v>0</v>
      </c>
      <c r="R37" s="141" t="str">
        <f t="shared" ref="R37:R62" si="42">IFERROR(Q37/Q$62,"")</f>
        <v/>
      </c>
      <c r="S37" s="147"/>
      <c r="T37" s="86">
        <f>SUM(T38,T51)</f>
        <v>0</v>
      </c>
      <c r="U37" s="43"/>
      <c r="V37" s="93">
        <f>SUM(V38,V51)</f>
        <v>0</v>
      </c>
      <c r="W37" s="94">
        <f>SUM(W38,W51)</f>
        <v>0</v>
      </c>
      <c r="X37" s="141" t="str">
        <f t="shared" ref="X37:X62" si="43">IFERROR(W37/W$62,"")</f>
        <v/>
      </c>
      <c r="Y37" s="147"/>
      <c r="Z37" s="198">
        <f>SUM(Z38,Z51)</f>
        <v>0</v>
      </c>
      <c r="AA37" s="93">
        <f>SUM(AA38,AA51)</f>
        <v>0</v>
      </c>
      <c r="AB37" s="136">
        <f>SUM(AB38,AB51)</f>
        <v>0</v>
      </c>
      <c r="AC37" s="207" t="str">
        <f t="shared" ref="AC37:AC62" si="44">IFERROR(AB37/AB$62,"")</f>
        <v/>
      </c>
    </row>
    <row r="38" spans="1:29" ht="15">
      <c r="A38" s="18" t="s">
        <v>68</v>
      </c>
      <c r="B38" s="188"/>
      <c r="C38" s="19"/>
      <c r="D38" s="19"/>
      <c r="E38" s="18"/>
      <c r="F38" s="19"/>
      <c r="G38" s="20"/>
      <c r="H38" s="88">
        <f>SUM(H39:H50)</f>
        <v>0</v>
      </c>
      <c r="I38" s="31"/>
      <c r="J38" s="95">
        <f>SUM(J39:J50)</f>
        <v>0</v>
      </c>
      <c r="K38" s="96">
        <f>SUM(K39:K50)</f>
        <v>0</v>
      </c>
      <c r="L38" s="142" t="str">
        <f t="shared" si="41"/>
        <v/>
      </c>
      <c r="M38" s="144"/>
      <c r="N38" s="88">
        <f>SUM(N39:N50)</f>
        <v>0</v>
      </c>
      <c r="O38" s="31"/>
      <c r="P38" s="95">
        <f>SUM(P39:P50)</f>
        <v>0</v>
      </c>
      <c r="Q38" s="96">
        <f>SUM(Q39:Q50)</f>
        <v>0</v>
      </c>
      <c r="R38" s="142" t="str">
        <f t="shared" si="42"/>
        <v/>
      </c>
      <c r="S38" s="144"/>
      <c r="T38" s="88">
        <f>SUM(T39:T50)</f>
        <v>0</v>
      </c>
      <c r="U38" s="31"/>
      <c r="V38" s="95">
        <f>SUM(V39:V50)</f>
        <v>0</v>
      </c>
      <c r="W38" s="96">
        <f>SUM(W39:W50)</f>
        <v>0</v>
      </c>
      <c r="X38" s="142" t="str">
        <f t="shared" si="43"/>
        <v/>
      </c>
      <c r="Y38" s="144"/>
      <c r="Z38" s="199">
        <f>SUM(Z39:Z50)</f>
        <v>0</v>
      </c>
      <c r="AA38" s="95">
        <f>SUM(AA39:AA50)</f>
        <v>0</v>
      </c>
      <c r="AB38" s="137">
        <f>SUM(AB39:AB50)</f>
        <v>0</v>
      </c>
      <c r="AC38" s="205" t="str">
        <f t="shared" si="44"/>
        <v/>
      </c>
    </row>
    <row r="39" spans="1:29" ht="14.5">
      <c r="A39" s="106"/>
      <c r="B39" s="192" t="s">
        <v>1666</v>
      </c>
      <c r="C39" s="3"/>
      <c r="D39" s="3"/>
      <c r="E39" s="267"/>
      <c r="F39" s="268"/>
      <c r="G39" s="269"/>
      <c r="H39" s="87"/>
      <c r="I39" s="66"/>
      <c r="J39" s="76">
        <f t="shared" ref="J39:J50" si="45">IF(H39=0,0,H39*I39)</f>
        <v>0</v>
      </c>
      <c r="K39" s="77">
        <f>SUM(H39,J39)</f>
        <v>0</v>
      </c>
      <c r="L39" s="140" t="str">
        <f t="shared" si="41"/>
        <v/>
      </c>
      <c r="M39" s="146"/>
      <c r="N39" s="87"/>
      <c r="O39" s="66"/>
      <c r="P39" s="76">
        <f t="shared" ref="P39:P50" si="46">IF(N39=0,0,N39*O39)</f>
        <v>0</v>
      </c>
      <c r="Q39" s="77">
        <f>SUM(N39,P39)</f>
        <v>0</v>
      </c>
      <c r="R39" s="140" t="str">
        <f t="shared" si="42"/>
        <v/>
      </c>
      <c r="S39" s="146"/>
      <c r="T39" s="87"/>
      <c r="U39" s="66"/>
      <c r="V39" s="76">
        <f t="shared" ref="V39:V50" si="47">IF(T39=0,0,T39*U39)</f>
        <v>0</v>
      </c>
      <c r="W39" s="77">
        <f t="shared" ref="W39:W50" si="48">SUM(T39,V39)</f>
        <v>0</v>
      </c>
      <c r="X39" s="140" t="str">
        <f t="shared" si="43"/>
        <v/>
      </c>
      <c r="Y39" s="146"/>
      <c r="Z39" s="200">
        <f>H39+N39+T39</f>
        <v>0</v>
      </c>
      <c r="AA39" s="76">
        <f t="shared" ref="AA39:AB50" si="49">I39+O39+U39</f>
        <v>0</v>
      </c>
      <c r="AB39" s="135">
        <f t="shared" si="49"/>
        <v>0</v>
      </c>
      <c r="AC39" s="206" t="str">
        <f t="shared" si="44"/>
        <v/>
      </c>
    </row>
    <row r="40" spans="1:29" ht="14.5">
      <c r="A40" s="106"/>
      <c r="B40" s="189" t="s">
        <v>69</v>
      </c>
      <c r="C40" s="3"/>
      <c r="D40" s="3"/>
      <c r="E40" s="267"/>
      <c r="F40" s="268"/>
      <c r="G40" s="269"/>
      <c r="H40" s="87"/>
      <c r="I40" s="66"/>
      <c r="J40" s="76">
        <f t="shared" si="45"/>
        <v>0</v>
      </c>
      <c r="K40" s="77">
        <f t="shared" ref="K40:K50" si="50">SUM(H40,J40)</f>
        <v>0</v>
      </c>
      <c r="L40" s="140" t="str">
        <f t="shared" si="41"/>
        <v/>
      </c>
      <c r="M40" s="146"/>
      <c r="N40" s="87"/>
      <c r="O40" s="66"/>
      <c r="P40" s="76">
        <f t="shared" si="46"/>
        <v>0</v>
      </c>
      <c r="Q40" s="77">
        <f t="shared" ref="Q40:Q50" si="51">SUM(N40,P40)</f>
        <v>0</v>
      </c>
      <c r="R40" s="140" t="str">
        <f t="shared" si="42"/>
        <v/>
      </c>
      <c r="S40" s="146"/>
      <c r="T40" s="87"/>
      <c r="U40" s="66"/>
      <c r="V40" s="76">
        <f t="shared" si="47"/>
        <v>0</v>
      </c>
      <c r="W40" s="77">
        <f t="shared" si="48"/>
        <v>0</v>
      </c>
      <c r="X40" s="140" t="str">
        <f t="shared" si="43"/>
        <v/>
      </c>
      <c r="Y40" s="146"/>
      <c r="Z40" s="200">
        <f t="shared" ref="Z40:Z50" si="52">H40+N40+T40</f>
        <v>0</v>
      </c>
      <c r="AA40" s="76">
        <f t="shared" si="49"/>
        <v>0</v>
      </c>
      <c r="AB40" s="135">
        <f t="shared" ref="AB40:AB50" si="53">SUM(Z40,AA40)</f>
        <v>0</v>
      </c>
      <c r="AC40" s="206" t="str">
        <f t="shared" si="44"/>
        <v/>
      </c>
    </row>
    <row r="41" spans="1:29" ht="15.75" customHeight="1">
      <c r="A41" s="106"/>
      <c r="B41" s="189" t="s">
        <v>70</v>
      </c>
      <c r="C41" s="189"/>
      <c r="D41" s="189"/>
      <c r="E41" s="267"/>
      <c r="F41" s="268"/>
      <c r="G41" s="269"/>
      <c r="H41" s="87"/>
      <c r="I41" s="66"/>
      <c r="J41" s="76">
        <f t="shared" si="45"/>
        <v>0</v>
      </c>
      <c r="K41" s="77">
        <f t="shared" si="50"/>
        <v>0</v>
      </c>
      <c r="L41" s="140" t="str">
        <f t="shared" si="41"/>
        <v/>
      </c>
      <c r="M41" s="146"/>
      <c r="N41" s="87"/>
      <c r="O41" s="66"/>
      <c r="P41" s="76">
        <f t="shared" si="46"/>
        <v>0</v>
      </c>
      <c r="Q41" s="77">
        <f t="shared" si="51"/>
        <v>0</v>
      </c>
      <c r="R41" s="140" t="str">
        <f t="shared" si="42"/>
        <v/>
      </c>
      <c r="S41" s="146"/>
      <c r="T41" s="87"/>
      <c r="U41" s="66"/>
      <c r="V41" s="76">
        <f t="shared" si="47"/>
        <v>0</v>
      </c>
      <c r="W41" s="77">
        <f t="shared" si="48"/>
        <v>0</v>
      </c>
      <c r="X41" s="140" t="str">
        <f t="shared" si="43"/>
        <v/>
      </c>
      <c r="Y41" s="146"/>
      <c r="Z41" s="200">
        <f t="shared" si="52"/>
        <v>0</v>
      </c>
      <c r="AA41" s="76">
        <f t="shared" si="49"/>
        <v>0</v>
      </c>
      <c r="AB41" s="135">
        <f t="shared" si="53"/>
        <v>0</v>
      </c>
      <c r="AC41" s="206" t="str">
        <f t="shared" si="44"/>
        <v/>
      </c>
    </row>
    <row r="42" spans="1:29" ht="14.5">
      <c r="A42" s="106"/>
      <c r="B42" s="189" t="s">
        <v>71</v>
      </c>
      <c r="C42" s="3"/>
      <c r="D42" s="3"/>
      <c r="E42" s="267"/>
      <c r="F42" s="268"/>
      <c r="G42" s="269"/>
      <c r="H42" s="87"/>
      <c r="I42" s="66"/>
      <c r="J42" s="76">
        <f t="shared" si="45"/>
        <v>0</v>
      </c>
      <c r="K42" s="77">
        <f t="shared" si="50"/>
        <v>0</v>
      </c>
      <c r="L42" s="140" t="str">
        <f t="shared" si="41"/>
        <v/>
      </c>
      <c r="M42" s="146"/>
      <c r="N42" s="87"/>
      <c r="O42" s="66"/>
      <c r="P42" s="76">
        <f t="shared" si="46"/>
        <v>0</v>
      </c>
      <c r="Q42" s="77">
        <f t="shared" si="51"/>
        <v>0</v>
      </c>
      <c r="R42" s="140" t="str">
        <f t="shared" si="42"/>
        <v/>
      </c>
      <c r="S42" s="146"/>
      <c r="T42" s="87"/>
      <c r="U42" s="66"/>
      <c r="V42" s="76">
        <f t="shared" si="47"/>
        <v>0</v>
      </c>
      <c r="W42" s="77">
        <f t="shared" si="48"/>
        <v>0</v>
      </c>
      <c r="X42" s="140" t="str">
        <f t="shared" si="43"/>
        <v/>
      </c>
      <c r="Y42" s="146"/>
      <c r="Z42" s="200">
        <f t="shared" si="52"/>
        <v>0</v>
      </c>
      <c r="AA42" s="76">
        <f t="shared" si="49"/>
        <v>0</v>
      </c>
      <c r="AB42" s="135">
        <f t="shared" si="53"/>
        <v>0</v>
      </c>
      <c r="AC42" s="206" t="str">
        <f t="shared" si="44"/>
        <v/>
      </c>
    </row>
    <row r="43" spans="1:29" ht="14.5">
      <c r="A43" s="106"/>
      <c r="B43" s="189" t="s">
        <v>1667</v>
      </c>
      <c r="C43" s="3"/>
      <c r="D43" s="3"/>
      <c r="E43" s="267"/>
      <c r="F43" s="268"/>
      <c r="G43" s="269"/>
      <c r="H43" s="87"/>
      <c r="I43" s="66"/>
      <c r="J43" s="76">
        <f t="shared" si="45"/>
        <v>0</v>
      </c>
      <c r="K43" s="77">
        <f t="shared" si="50"/>
        <v>0</v>
      </c>
      <c r="L43" s="140" t="str">
        <f t="shared" si="41"/>
        <v/>
      </c>
      <c r="M43" s="146"/>
      <c r="N43" s="87"/>
      <c r="O43" s="66"/>
      <c r="P43" s="76">
        <f t="shared" si="46"/>
        <v>0</v>
      </c>
      <c r="Q43" s="77">
        <f t="shared" si="51"/>
        <v>0</v>
      </c>
      <c r="R43" s="140" t="str">
        <f t="shared" si="42"/>
        <v/>
      </c>
      <c r="S43" s="146"/>
      <c r="T43" s="87"/>
      <c r="U43" s="66"/>
      <c r="V43" s="76">
        <f t="shared" si="47"/>
        <v>0</v>
      </c>
      <c r="W43" s="77">
        <f t="shared" si="48"/>
        <v>0</v>
      </c>
      <c r="X43" s="140" t="str">
        <f t="shared" si="43"/>
        <v/>
      </c>
      <c r="Y43" s="146"/>
      <c r="Z43" s="200">
        <f t="shared" si="52"/>
        <v>0</v>
      </c>
      <c r="AA43" s="76">
        <f t="shared" si="49"/>
        <v>0</v>
      </c>
      <c r="AB43" s="135">
        <f t="shared" si="53"/>
        <v>0</v>
      </c>
      <c r="AC43" s="206" t="str">
        <f t="shared" si="44"/>
        <v/>
      </c>
    </row>
    <row r="44" spans="1:29" ht="14.5">
      <c r="A44" s="106"/>
      <c r="B44" s="189" t="s">
        <v>1635</v>
      </c>
      <c r="C44" s="3"/>
      <c r="D44" s="3"/>
      <c r="E44" s="267"/>
      <c r="F44" s="268"/>
      <c r="G44" s="269"/>
      <c r="H44" s="87"/>
      <c r="I44" s="66"/>
      <c r="J44" s="76">
        <f t="shared" si="45"/>
        <v>0</v>
      </c>
      <c r="K44" s="77">
        <f t="shared" si="50"/>
        <v>0</v>
      </c>
      <c r="L44" s="140" t="str">
        <f t="shared" si="41"/>
        <v/>
      </c>
      <c r="M44" s="146"/>
      <c r="N44" s="87"/>
      <c r="O44" s="66"/>
      <c r="P44" s="76">
        <f t="shared" si="46"/>
        <v>0</v>
      </c>
      <c r="Q44" s="77">
        <f t="shared" si="51"/>
        <v>0</v>
      </c>
      <c r="R44" s="140" t="str">
        <f t="shared" si="42"/>
        <v/>
      </c>
      <c r="S44" s="146"/>
      <c r="T44" s="87"/>
      <c r="U44" s="66"/>
      <c r="V44" s="76">
        <f t="shared" si="47"/>
        <v>0</v>
      </c>
      <c r="W44" s="77">
        <f t="shared" si="48"/>
        <v>0</v>
      </c>
      <c r="X44" s="140" t="str">
        <f t="shared" si="43"/>
        <v/>
      </c>
      <c r="Y44" s="146"/>
      <c r="Z44" s="200">
        <f t="shared" si="52"/>
        <v>0</v>
      </c>
      <c r="AA44" s="76">
        <f t="shared" si="49"/>
        <v>0</v>
      </c>
      <c r="AB44" s="135">
        <f t="shared" si="53"/>
        <v>0</v>
      </c>
      <c r="AC44" s="206" t="str">
        <f t="shared" si="44"/>
        <v/>
      </c>
    </row>
    <row r="45" spans="1:29" ht="14.5">
      <c r="A45" s="276" t="s">
        <v>1636</v>
      </c>
      <c r="B45" s="193" t="s">
        <v>1637</v>
      </c>
      <c r="C45" s="3"/>
      <c r="D45" s="3"/>
      <c r="E45" s="267"/>
      <c r="F45" s="268"/>
      <c r="G45" s="269"/>
      <c r="H45" s="87"/>
      <c r="I45" s="66"/>
      <c r="J45" s="76">
        <f t="shared" si="45"/>
        <v>0</v>
      </c>
      <c r="K45" s="77">
        <f t="shared" si="50"/>
        <v>0</v>
      </c>
      <c r="L45" s="140" t="str">
        <f t="shared" si="41"/>
        <v/>
      </c>
      <c r="M45" s="146"/>
      <c r="N45" s="87"/>
      <c r="O45" s="66"/>
      <c r="P45" s="76">
        <f t="shared" si="46"/>
        <v>0</v>
      </c>
      <c r="Q45" s="77">
        <f t="shared" si="51"/>
        <v>0</v>
      </c>
      <c r="R45" s="140" t="str">
        <f t="shared" si="42"/>
        <v/>
      </c>
      <c r="S45" s="146"/>
      <c r="T45" s="87"/>
      <c r="U45" s="66"/>
      <c r="V45" s="76">
        <f t="shared" si="47"/>
        <v>0</v>
      </c>
      <c r="W45" s="77">
        <f t="shared" si="48"/>
        <v>0</v>
      </c>
      <c r="X45" s="140" t="str">
        <f t="shared" si="43"/>
        <v/>
      </c>
      <c r="Y45" s="146"/>
      <c r="Z45" s="200">
        <f t="shared" si="52"/>
        <v>0</v>
      </c>
      <c r="AA45" s="76">
        <f t="shared" si="49"/>
        <v>0</v>
      </c>
      <c r="AB45" s="135">
        <f t="shared" si="53"/>
        <v>0</v>
      </c>
      <c r="AC45" s="206" t="str">
        <f t="shared" si="44"/>
        <v/>
      </c>
    </row>
    <row r="46" spans="1:29" ht="14.5">
      <c r="A46" s="276"/>
      <c r="B46" s="193" t="s">
        <v>1638</v>
      </c>
      <c r="C46" s="3"/>
      <c r="D46" s="3"/>
      <c r="E46" s="267"/>
      <c r="F46" s="268"/>
      <c r="G46" s="269"/>
      <c r="H46" s="87"/>
      <c r="I46" s="66"/>
      <c r="J46" s="76">
        <f t="shared" si="45"/>
        <v>0</v>
      </c>
      <c r="K46" s="77">
        <f t="shared" si="50"/>
        <v>0</v>
      </c>
      <c r="L46" s="140" t="str">
        <f t="shared" si="41"/>
        <v/>
      </c>
      <c r="M46" s="146"/>
      <c r="N46" s="87"/>
      <c r="O46" s="66"/>
      <c r="P46" s="76">
        <f t="shared" si="46"/>
        <v>0</v>
      </c>
      <c r="Q46" s="77">
        <f t="shared" si="51"/>
        <v>0</v>
      </c>
      <c r="R46" s="140" t="str">
        <f t="shared" si="42"/>
        <v/>
      </c>
      <c r="S46" s="146"/>
      <c r="T46" s="87"/>
      <c r="U46" s="66"/>
      <c r="V46" s="76">
        <f t="shared" si="47"/>
        <v>0</v>
      </c>
      <c r="W46" s="77">
        <f t="shared" si="48"/>
        <v>0</v>
      </c>
      <c r="X46" s="140" t="str">
        <f t="shared" si="43"/>
        <v/>
      </c>
      <c r="Y46" s="146"/>
      <c r="Z46" s="200">
        <f t="shared" si="52"/>
        <v>0</v>
      </c>
      <c r="AA46" s="76">
        <f t="shared" si="49"/>
        <v>0</v>
      </c>
      <c r="AB46" s="135">
        <f t="shared" si="53"/>
        <v>0</v>
      </c>
      <c r="AC46" s="206" t="str">
        <f t="shared" si="44"/>
        <v/>
      </c>
    </row>
    <row r="47" spans="1:29" ht="14.5">
      <c r="A47" s="276"/>
      <c r="B47" s="193" t="s">
        <v>1639</v>
      </c>
      <c r="C47" s="3"/>
      <c r="D47" s="3"/>
      <c r="E47" s="267"/>
      <c r="F47" s="268"/>
      <c r="G47" s="269"/>
      <c r="H47" s="87"/>
      <c r="I47" s="66"/>
      <c r="J47" s="76">
        <f t="shared" si="45"/>
        <v>0</v>
      </c>
      <c r="K47" s="77">
        <f t="shared" si="50"/>
        <v>0</v>
      </c>
      <c r="L47" s="140" t="str">
        <f t="shared" si="41"/>
        <v/>
      </c>
      <c r="M47" s="146"/>
      <c r="N47" s="87"/>
      <c r="O47" s="66"/>
      <c r="P47" s="76">
        <f t="shared" si="46"/>
        <v>0</v>
      </c>
      <c r="Q47" s="77">
        <f t="shared" si="51"/>
        <v>0</v>
      </c>
      <c r="R47" s="140" t="str">
        <f t="shared" si="42"/>
        <v/>
      </c>
      <c r="S47" s="146"/>
      <c r="T47" s="87"/>
      <c r="U47" s="66"/>
      <c r="V47" s="76">
        <f t="shared" si="47"/>
        <v>0</v>
      </c>
      <c r="W47" s="77">
        <f t="shared" si="48"/>
        <v>0</v>
      </c>
      <c r="X47" s="140" t="str">
        <f t="shared" si="43"/>
        <v/>
      </c>
      <c r="Y47" s="146"/>
      <c r="Z47" s="200">
        <f t="shared" si="52"/>
        <v>0</v>
      </c>
      <c r="AA47" s="76">
        <f t="shared" si="49"/>
        <v>0</v>
      </c>
      <c r="AB47" s="135">
        <f t="shared" si="53"/>
        <v>0</v>
      </c>
      <c r="AC47" s="206" t="str">
        <f t="shared" si="44"/>
        <v/>
      </c>
    </row>
    <row r="48" spans="1:29" ht="14.5">
      <c r="A48" s="276"/>
      <c r="B48" s="193" t="s">
        <v>1640</v>
      </c>
      <c r="C48" s="3"/>
      <c r="D48" s="3"/>
      <c r="E48" s="267"/>
      <c r="F48" s="268"/>
      <c r="G48" s="269"/>
      <c r="H48" s="87"/>
      <c r="I48" s="66"/>
      <c r="J48" s="76">
        <f t="shared" si="45"/>
        <v>0</v>
      </c>
      <c r="K48" s="77">
        <f t="shared" si="50"/>
        <v>0</v>
      </c>
      <c r="L48" s="140" t="str">
        <f t="shared" si="41"/>
        <v/>
      </c>
      <c r="M48" s="146"/>
      <c r="N48" s="87"/>
      <c r="O48" s="66"/>
      <c r="P48" s="76">
        <f t="shared" si="46"/>
        <v>0</v>
      </c>
      <c r="Q48" s="77">
        <f t="shared" si="51"/>
        <v>0</v>
      </c>
      <c r="R48" s="140" t="str">
        <f t="shared" si="42"/>
        <v/>
      </c>
      <c r="S48" s="146"/>
      <c r="T48" s="87"/>
      <c r="U48" s="66"/>
      <c r="V48" s="76">
        <f t="shared" si="47"/>
        <v>0</v>
      </c>
      <c r="W48" s="77">
        <f t="shared" si="48"/>
        <v>0</v>
      </c>
      <c r="X48" s="140" t="str">
        <f t="shared" si="43"/>
        <v/>
      </c>
      <c r="Y48" s="146"/>
      <c r="Z48" s="200">
        <f t="shared" si="52"/>
        <v>0</v>
      </c>
      <c r="AA48" s="76">
        <f t="shared" si="49"/>
        <v>0</v>
      </c>
      <c r="AB48" s="135">
        <f t="shared" si="53"/>
        <v>0</v>
      </c>
      <c r="AC48" s="206" t="str">
        <f t="shared" si="44"/>
        <v/>
      </c>
    </row>
    <row r="49" spans="1:29" ht="14.5">
      <c r="A49" s="276"/>
      <c r="B49" s="193" t="s">
        <v>1641</v>
      </c>
      <c r="C49" s="3"/>
      <c r="D49" s="3"/>
      <c r="E49" s="267"/>
      <c r="F49" s="268"/>
      <c r="G49" s="269"/>
      <c r="H49" s="87"/>
      <c r="I49" s="66"/>
      <c r="J49" s="76">
        <f t="shared" si="45"/>
        <v>0</v>
      </c>
      <c r="K49" s="77">
        <f t="shared" si="50"/>
        <v>0</v>
      </c>
      <c r="L49" s="140" t="str">
        <f t="shared" si="41"/>
        <v/>
      </c>
      <c r="M49" s="146"/>
      <c r="N49" s="87"/>
      <c r="O49" s="66"/>
      <c r="P49" s="76">
        <f t="shared" si="46"/>
        <v>0</v>
      </c>
      <c r="Q49" s="77">
        <f t="shared" si="51"/>
        <v>0</v>
      </c>
      <c r="R49" s="140" t="str">
        <f t="shared" si="42"/>
        <v/>
      </c>
      <c r="S49" s="146"/>
      <c r="T49" s="87"/>
      <c r="U49" s="66"/>
      <c r="V49" s="76">
        <f t="shared" si="47"/>
        <v>0</v>
      </c>
      <c r="W49" s="77">
        <f t="shared" si="48"/>
        <v>0</v>
      </c>
      <c r="X49" s="140" t="str">
        <f t="shared" si="43"/>
        <v/>
      </c>
      <c r="Y49" s="146"/>
      <c r="Z49" s="200">
        <f t="shared" si="52"/>
        <v>0</v>
      </c>
      <c r="AA49" s="76">
        <f t="shared" si="49"/>
        <v>0</v>
      </c>
      <c r="AB49" s="135">
        <f t="shared" si="53"/>
        <v>0</v>
      </c>
      <c r="AC49" s="206" t="str">
        <f t="shared" si="44"/>
        <v/>
      </c>
    </row>
    <row r="50" spans="1:29" ht="14.5">
      <c r="A50" s="276"/>
      <c r="B50" s="193" t="s">
        <v>1642</v>
      </c>
      <c r="C50" s="3"/>
      <c r="D50" s="3"/>
      <c r="E50" s="267"/>
      <c r="F50" s="268"/>
      <c r="G50" s="269"/>
      <c r="H50" s="87"/>
      <c r="I50" s="66"/>
      <c r="J50" s="76">
        <f t="shared" si="45"/>
        <v>0</v>
      </c>
      <c r="K50" s="77">
        <f t="shared" si="50"/>
        <v>0</v>
      </c>
      <c r="L50" s="140" t="str">
        <f t="shared" si="41"/>
        <v/>
      </c>
      <c r="M50" s="146"/>
      <c r="N50" s="87"/>
      <c r="O50" s="66"/>
      <c r="P50" s="76">
        <f t="shared" si="46"/>
        <v>0</v>
      </c>
      <c r="Q50" s="77">
        <f t="shared" si="51"/>
        <v>0</v>
      </c>
      <c r="R50" s="140" t="str">
        <f t="shared" si="42"/>
        <v/>
      </c>
      <c r="S50" s="146"/>
      <c r="T50" s="87"/>
      <c r="U50" s="66"/>
      <c r="V50" s="76">
        <f t="shared" si="47"/>
        <v>0</v>
      </c>
      <c r="W50" s="77">
        <f t="shared" si="48"/>
        <v>0</v>
      </c>
      <c r="X50" s="140" t="str">
        <f t="shared" si="43"/>
        <v/>
      </c>
      <c r="Y50" s="146"/>
      <c r="Z50" s="200">
        <f t="shared" si="52"/>
        <v>0</v>
      </c>
      <c r="AA50" s="76">
        <f t="shared" si="49"/>
        <v>0</v>
      </c>
      <c r="AB50" s="135">
        <f t="shared" si="53"/>
        <v>0</v>
      </c>
      <c r="AC50" s="206" t="str">
        <f t="shared" si="44"/>
        <v/>
      </c>
    </row>
    <row r="51" spans="1:29" ht="15">
      <c r="A51" s="18" t="s">
        <v>17</v>
      </c>
      <c r="B51" s="188"/>
      <c r="C51" s="19"/>
      <c r="D51" s="19"/>
      <c r="E51" s="18"/>
      <c r="F51" s="19"/>
      <c r="G51" s="20"/>
      <c r="H51" s="88">
        <f>SUM(H52:H53)</f>
        <v>0</v>
      </c>
      <c r="I51" s="31"/>
      <c r="J51" s="95">
        <f>SUM(J52:J53)</f>
        <v>0</v>
      </c>
      <c r="K51" s="96">
        <f>SUM(K52:K53)</f>
        <v>0</v>
      </c>
      <c r="L51" s="142" t="str">
        <f t="shared" si="41"/>
        <v/>
      </c>
      <c r="M51" s="144"/>
      <c r="N51" s="88">
        <f>SUM(N52:N53)</f>
        <v>0</v>
      </c>
      <c r="O51" s="31"/>
      <c r="P51" s="95">
        <f>SUM(P52:P53)</f>
        <v>0</v>
      </c>
      <c r="Q51" s="96">
        <f>SUM(Q52:Q53)</f>
        <v>0</v>
      </c>
      <c r="R51" s="142" t="str">
        <f t="shared" si="42"/>
        <v/>
      </c>
      <c r="S51" s="144"/>
      <c r="T51" s="88">
        <f>SUM(T52:T53)</f>
        <v>0</v>
      </c>
      <c r="U51" s="31"/>
      <c r="V51" s="95">
        <f>SUM(V52:V53)</f>
        <v>0</v>
      </c>
      <c r="W51" s="96">
        <f>SUM(W52:W53)</f>
        <v>0</v>
      </c>
      <c r="X51" s="142" t="str">
        <f t="shared" si="43"/>
        <v/>
      </c>
      <c r="Y51" s="144"/>
      <c r="Z51" s="199">
        <f>SUM(Z52:Z53)</f>
        <v>0</v>
      </c>
      <c r="AA51" s="95">
        <f>SUM(AA52:AA53)</f>
        <v>0</v>
      </c>
      <c r="AB51" s="137">
        <f>SUM(AB52:AB53)</f>
        <v>0</v>
      </c>
      <c r="AC51" s="205" t="str">
        <f t="shared" si="44"/>
        <v/>
      </c>
    </row>
    <row r="52" spans="1:29" ht="14.5">
      <c r="A52" s="106"/>
      <c r="B52" s="189" t="s">
        <v>17</v>
      </c>
      <c r="C52" s="3"/>
      <c r="D52" s="3"/>
      <c r="E52" s="267"/>
      <c r="F52" s="268"/>
      <c r="G52" s="269"/>
      <c r="H52" s="87"/>
      <c r="I52" s="66"/>
      <c r="J52" s="76">
        <f t="shared" ref="J52:J53" si="54">IF(H52=0,0,H52*I52)</f>
        <v>0</v>
      </c>
      <c r="K52" s="77">
        <f>SUM(H52,J52)</f>
        <v>0</v>
      </c>
      <c r="L52" s="140" t="str">
        <f t="shared" si="41"/>
        <v/>
      </c>
      <c r="M52" s="146"/>
      <c r="N52" s="87"/>
      <c r="O52" s="66"/>
      <c r="P52" s="76">
        <f t="shared" ref="P52:P53" si="55">IF(N52=0,0,N52*O52)</f>
        <v>0</v>
      </c>
      <c r="Q52" s="77">
        <f>SUM(N52,P52)</f>
        <v>0</v>
      </c>
      <c r="R52" s="140" t="str">
        <f t="shared" si="42"/>
        <v/>
      </c>
      <c r="S52" s="146"/>
      <c r="T52" s="87"/>
      <c r="U52" s="66"/>
      <c r="V52" s="76">
        <f t="shared" ref="V52:V53" si="56">IF(T52=0,0,T52*U52)</f>
        <v>0</v>
      </c>
      <c r="W52" s="77">
        <f t="shared" ref="W52:W53" si="57">SUM(T52,V52)</f>
        <v>0</v>
      </c>
      <c r="X52" s="140" t="str">
        <f t="shared" si="43"/>
        <v/>
      </c>
      <c r="Y52" s="146"/>
      <c r="Z52" s="200">
        <f>H52+N52+T52</f>
        <v>0</v>
      </c>
      <c r="AA52" s="76">
        <f t="shared" ref="AA52:AB53" si="58">I52+O52+U52</f>
        <v>0</v>
      </c>
      <c r="AB52" s="135">
        <f t="shared" si="58"/>
        <v>0</v>
      </c>
      <c r="AC52" s="206" t="str">
        <f t="shared" si="44"/>
        <v/>
      </c>
    </row>
    <row r="53" spans="1:29" ht="14.5">
      <c r="A53" s="106"/>
      <c r="B53" s="189" t="s">
        <v>67</v>
      </c>
      <c r="C53" s="3"/>
      <c r="D53" s="3"/>
      <c r="E53" s="267"/>
      <c r="F53" s="268"/>
      <c r="G53" s="269"/>
      <c r="H53" s="87"/>
      <c r="I53" s="66"/>
      <c r="J53" s="76">
        <f t="shared" si="54"/>
        <v>0</v>
      </c>
      <c r="K53" s="77">
        <f t="shared" ref="K53" si="59">SUM(H53,J53)</f>
        <v>0</v>
      </c>
      <c r="L53" s="140" t="str">
        <f t="shared" si="41"/>
        <v/>
      </c>
      <c r="M53" s="146"/>
      <c r="N53" s="87"/>
      <c r="O53" s="66"/>
      <c r="P53" s="76">
        <f t="shared" si="55"/>
        <v>0</v>
      </c>
      <c r="Q53" s="77">
        <f t="shared" ref="Q53" si="60">SUM(N53,P53)</f>
        <v>0</v>
      </c>
      <c r="R53" s="140" t="str">
        <f t="shared" si="42"/>
        <v/>
      </c>
      <c r="S53" s="146"/>
      <c r="T53" s="87"/>
      <c r="U53" s="66"/>
      <c r="V53" s="76">
        <f t="shared" si="56"/>
        <v>0</v>
      </c>
      <c r="W53" s="77">
        <f t="shared" si="57"/>
        <v>0</v>
      </c>
      <c r="X53" s="140" t="str">
        <f t="shared" si="43"/>
        <v/>
      </c>
      <c r="Y53" s="146"/>
      <c r="Z53" s="200">
        <f>H53+N53+T53</f>
        <v>0</v>
      </c>
      <c r="AA53" s="76">
        <f t="shared" si="58"/>
        <v>0</v>
      </c>
      <c r="AB53" s="135">
        <f>SUM(Z53,AA53)</f>
        <v>0</v>
      </c>
      <c r="AC53" s="206" t="str">
        <f t="shared" si="44"/>
        <v/>
      </c>
    </row>
    <row r="54" spans="1:29" ht="15">
      <c r="A54" s="40" t="s">
        <v>42</v>
      </c>
      <c r="B54" s="187"/>
      <c r="C54" s="41"/>
      <c r="D54" s="41"/>
      <c r="E54" s="40"/>
      <c r="F54" s="41"/>
      <c r="G54" s="42"/>
      <c r="H54" s="86">
        <f>SUM(H55,H58)</f>
        <v>0</v>
      </c>
      <c r="I54" s="43"/>
      <c r="J54" s="93">
        <f t="shared" ref="J54:K54" si="61">SUM(J55,J58)</f>
        <v>0</v>
      </c>
      <c r="K54" s="94">
        <f t="shared" si="61"/>
        <v>0</v>
      </c>
      <c r="L54" s="141" t="str">
        <f t="shared" si="41"/>
        <v/>
      </c>
      <c r="M54" s="147"/>
      <c r="N54" s="86">
        <f>SUM(N55,N58)</f>
        <v>0</v>
      </c>
      <c r="O54" s="43"/>
      <c r="P54" s="93">
        <f t="shared" ref="P54:Q54" si="62">SUM(P55,P58)</f>
        <v>0</v>
      </c>
      <c r="Q54" s="94">
        <f t="shared" si="62"/>
        <v>0</v>
      </c>
      <c r="R54" s="141" t="str">
        <f t="shared" si="42"/>
        <v/>
      </c>
      <c r="S54" s="147"/>
      <c r="T54" s="86">
        <f>SUM(T55,T58)</f>
        <v>0</v>
      </c>
      <c r="U54" s="43"/>
      <c r="V54" s="93">
        <f t="shared" ref="V54:W54" si="63">SUM(V55,V58)</f>
        <v>0</v>
      </c>
      <c r="W54" s="94">
        <f t="shared" si="63"/>
        <v>0</v>
      </c>
      <c r="X54" s="141" t="str">
        <f t="shared" si="43"/>
        <v/>
      </c>
      <c r="Y54" s="147"/>
      <c r="Z54" s="198">
        <f>SUM(Z55,Z58)</f>
        <v>0</v>
      </c>
      <c r="AA54" s="93">
        <f t="shared" ref="AA54:AB54" si="64">SUM(AA55,AA58)</f>
        <v>0</v>
      </c>
      <c r="AB54" s="136">
        <f t="shared" si="64"/>
        <v>0</v>
      </c>
      <c r="AC54" s="207" t="str">
        <f t="shared" si="44"/>
        <v/>
      </c>
    </row>
    <row r="55" spans="1:29" ht="15">
      <c r="A55" s="18" t="s">
        <v>16</v>
      </c>
      <c r="B55" s="188"/>
      <c r="C55" s="19"/>
      <c r="D55" s="19"/>
      <c r="E55" s="18"/>
      <c r="F55" s="19"/>
      <c r="G55" s="20"/>
      <c r="H55" s="88">
        <f>SUM(H56:H57)</f>
        <v>0</v>
      </c>
      <c r="I55" s="31"/>
      <c r="J55" s="95">
        <f>SUM(J56:J57)</f>
        <v>0</v>
      </c>
      <c r="K55" s="96">
        <f>SUM(K56:K57)</f>
        <v>0</v>
      </c>
      <c r="L55" s="142" t="str">
        <f t="shared" si="41"/>
        <v/>
      </c>
      <c r="M55" s="144"/>
      <c r="N55" s="88">
        <f>SUM(N56:N57)</f>
        <v>0</v>
      </c>
      <c r="O55" s="31"/>
      <c r="P55" s="95">
        <f>SUM(P56:P57)</f>
        <v>0</v>
      </c>
      <c r="Q55" s="96">
        <f>SUM(Q56:Q57)</f>
        <v>0</v>
      </c>
      <c r="R55" s="142" t="str">
        <f t="shared" si="42"/>
        <v/>
      </c>
      <c r="S55" s="144"/>
      <c r="T55" s="88">
        <f>SUM(T56:T57)</f>
        <v>0</v>
      </c>
      <c r="U55" s="31"/>
      <c r="V55" s="95">
        <f>SUM(V56:V57)</f>
        <v>0</v>
      </c>
      <c r="W55" s="96">
        <f>SUM(W56:W57)</f>
        <v>0</v>
      </c>
      <c r="X55" s="142" t="str">
        <f t="shared" si="43"/>
        <v/>
      </c>
      <c r="Y55" s="144"/>
      <c r="Z55" s="199">
        <f>SUM(Z56:Z57)</f>
        <v>0</v>
      </c>
      <c r="AA55" s="95">
        <f>SUM(AA56:AA57)</f>
        <v>0</v>
      </c>
      <c r="AB55" s="137">
        <f>SUM(AB56:AB57)</f>
        <v>0</v>
      </c>
      <c r="AC55" s="205" t="str">
        <f t="shared" si="44"/>
        <v/>
      </c>
    </row>
    <row r="56" spans="1:29" ht="14.5">
      <c r="A56" s="106"/>
      <c r="B56" s="189" t="s">
        <v>63</v>
      </c>
      <c r="C56" s="3"/>
      <c r="D56" s="3"/>
      <c r="E56" s="267"/>
      <c r="F56" s="268"/>
      <c r="G56" s="269"/>
      <c r="H56" s="87"/>
      <c r="I56" s="66"/>
      <c r="J56" s="76">
        <f t="shared" ref="J56:J57" si="65">IF(H56=0,0,H56*I56)</f>
        <v>0</v>
      </c>
      <c r="K56" s="77">
        <f>SUM(H56,J56)</f>
        <v>0</v>
      </c>
      <c r="L56" s="140" t="str">
        <f t="shared" si="41"/>
        <v/>
      </c>
      <c r="M56" s="146"/>
      <c r="N56" s="87"/>
      <c r="O56" s="66"/>
      <c r="P56" s="76">
        <f t="shared" ref="P56:P57" si="66">IF(N56=0,0,N56*O56)</f>
        <v>0</v>
      </c>
      <c r="Q56" s="77">
        <f>SUM(N56,P56)</f>
        <v>0</v>
      </c>
      <c r="R56" s="140" t="str">
        <f t="shared" si="42"/>
        <v/>
      </c>
      <c r="S56" s="146"/>
      <c r="T56" s="87"/>
      <c r="U56" s="66"/>
      <c r="V56" s="76">
        <f t="shared" ref="V56:V57" si="67">IF(T56=0,0,T56*U56)</f>
        <v>0</v>
      </c>
      <c r="W56" s="77">
        <f t="shared" ref="W56:W57" si="68">SUM(T56,V56)</f>
        <v>0</v>
      </c>
      <c r="X56" s="140" t="str">
        <f t="shared" si="43"/>
        <v/>
      </c>
      <c r="Y56" s="146"/>
      <c r="Z56" s="200">
        <f>H56+N56+T56</f>
        <v>0</v>
      </c>
      <c r="AA56" s="76">
        <f t="shared" ref="AA56:AB57" si="69">I56+O56+U56</f>
        <v>0</v>
      </c>
      <c r="AB56" s="135">
        <f t="shared" si="69"/>
        <v>0</v>
      </c>
      <c r="AC56" s="206" t="str">
        <f t="shared" si="44"/>
        <v/>
      </c>
    </row>
    <row r="57" spans="1:29" ht="14.5">
      <c r="A57" s="106"/>
      <c r="B57" s="189" t="s">
        <v>1668</v>
      </c>
      <c r="C57" s="3"/>
      <c r="D57" s="3"/>
      <c r="E57" s="267"/>
      <c r="F57" s="268"/>
      <c r="G57" s="269"/>
      <c r="H57" s="87"/>
      <c r="I57" s="66"/>
      <c r="J57" s="76">
        <f t="shared" si="65"/>
        <v>0</v>
      </c>
      <c r="K57" s="77">
        <f t="shared" ref="K57" si="70">SUM(H57,J57)</f>
        <v>0</v>
      </c>
      <c r="L57" s="140" t="str">
        <f t="shared" si="41"/>
        <v/>
      </c>
      <c r="M57" s="146"/>
      <c r="N57" s="87"/>
      <c r="O57" s="66"/>
      <c r="P57" s="76">
        <f t="shared" si="66"/>
        <v>0</v>
      </c>
      <c r="Q57" s="77">
        <f t="shared" ref="Q57" si="71">SUM(N57,P57)</f>
        <v>0</v>
      </c>
      <c r="R57" s="140" t="str">
        <f t="shared" si="42"/>
        <v/>
      </c>
      <c r="S57" s="146"/>
      <c r="T57" s="87"/>
      <c r="U57" s="66"/>
      <c r="V57" s="76">
        <f t="shared" si="67"/>
        <v>0</v>
      </c>
      <c r="W57" s="77">
        <f t="shared" si="68"/>
        <v>0</v>
      </c>
      <c r="X57" s="140" t="str">
        <f t="shared" si="43"/>
        <v/>
      </c>
      <c r="Y57" s="146"/>
      <c r="Z57" s="200">
        <f>H57+N57+T57</f>
        <v>0</v>
      </c>
      <c r="AA57" s="76">
        <f t="shared" si="69"/>
        <v>0</v>
      </c>
      <c r="AB57" s="135">
        <f>SUM(Z57,AA57)</f>
        <v>0</v>
      </c>
      <c r="AC57" s="206" t="str">
        <f t="shared" si="44"/>
        <v/>
      </c>
    </row>
    <row r="58" spans="1:29" ht="15">
      <c r="A58" s="18" t="s">
        <v>61</v>
      </c>
      <c r="B58" s="188"/>
      <c r="C58" s="19"/>
      <c r="D58" s="19"/>
      <c r="E58" s="18"/>
      <c r="F58" s="19"/>
      <c r="G58" s="20"/>
      <c r="H58" s="88">
        <f>SUM(H59:H61)</f>
        <v>0</v>
      </c>
      <c r="I58" s="31"/>
      <c r="J58" s="95">
        <f>SUM(J59:J61)</f>
        <v>0</v>
      </c>
      <c r="K58" s="96">
        <f>SUM(K59:K61)</f>
        <v>0</v>
      </c>
      <c r="L58" s="142" t="str">
        <f t="shared" si="41"/>
        <v/>
      </c>
      <c r="M58" s="144"/>
      <c r="N58" s="88">
        <f>SUM(N59:N61)</f>
        <v>0</v>
      </c>
      <c r="O58" s="31"/>
      <c r="P58" s="95">
        <f>SUM(P59:P61)</f>
        <v>0</v>
      </c>
      <c r="Q58" s="96">
        <f>SUM(Q59:Q61)</f>
        <v>0</v>
      </c>
      <c r="R58" s="142" t="str">
        <f t="shared" si="42"/>
        <v/>
      </c>
      <c r="S58" s="144"/>
      <c r="T58" s="88">
        <f>SUM(T59:T61)</f>
        <v>0</v>
      </c>
      <c r="U58" s="31"/>
      <c r="V58" s="95">
        <f>SUM(V59:V61)</f>
        <v>0</v>
      </c>
      <c r="W58" s="96">
        <f>SUM(W59:W61)</f>
        <v>0</v>
      </c>
      <c r="X58" s="142" t="str">
        <f t="shared" si="43"/>
        <v/>
      </c>
      <c r="Y58" s="144"/>
      <c r="Z58" s="199">
        <f>SUM(Z59:Z61)</f>
        <v>0</v>
      </c>
      <c r="AA58" s="95">
        <f>SUM(AA59:AA61)</f>
        <v>0</v>
      </c>
      <c r="AB58" s="137">
        <f>SUM(AB59:AB61)</f>
        <v>0</v>
      </c>
      <c r="AC58" s="205" t="str">
        <f t="shared" si="44"/>
        <v/>
      </c>
    </row>
    <row r="59" spans="1:29" ht="14.5">
      <c r="A59" s="106"/>
      <c r="B59" s="189" t="s">
        <v>66</v>
      </c>
      <c r="C59" s="3"/>
      <c r="D59" s="3"/>
      <c r="E59" s="267"/>
      <c r="F59" s="268"/>
      <c r="G59" s="269"/>
      <c r="H59" s="87"/>
      <c r="I59" s="66"/>
      <c r="J59" s="76">
        <f t="shared" ref="J59:J61" si="72">IF(H59=0,0,H59*I59)</f>
        <v>0</v>
      </c>
      <c r="K59" s="77">
        <f t="shared" ref="K59:K61" si="73">SUM(H59,J59)</f>
        <v>0</v>
      </c>
      <c r="L59" s="140" t="str">
        <f t="shared" si="41"/>
        <v/>
      </c>
      <c r="M59" s="146"/>
      <c r="N59" s="87"/>
      <c r="O59" s="66"/>
      <c r="P59" s="76">
        <f t="shared" ref="P59:P61" si="74">IF(N59=0,0,N59*O59)</f>
        <v>0</v>
      </c>
      <c r="Q59" s="77">
        <f t="shared" ref="Q59:Q61" si="75">SUM(N59,P59)</f>
        <v>0</v>
      </c>
      <c r="R59" s="140" t="str">
        <f t="shared" si="42"/>
        <v/>
      </c>
      <c r="S59" s="146"/>
      <c r="T59" s="87"/>
      <c r="U59" s="66"/>
      <c r="V59" s="76">
        <f t="shared" ref="V59:V61" si="76">IF(T59=0,0,T59*U59)</f>
        <v>0</v>
      </c>
      <c r="W59" s="77">
        <f>SUM(T59,V59)</f>
        <v>0</v>
      </c>
      <c r="X59" s="140" t="str">
        <f t="shared" si="43"/>
        <v/>
      </c>
      <c r="Y59" s="146"/>
      <c r="Z59" s="200">
        <f>H59+N59+T59</f>
        <v>0</v>
      </c>
      <c r="AA59" s="76">
        <f t="shared" ref="AA59:AB61" si="77">I59+O59+U59</f>
        <v>0</v>
      </c>
      <c r="AB59" s="135">
        <f t="shared" si="77"/>
        <v>0</v>
      </c>
      <c r="AC59" s="206" t="str">
        <f t="shared" si="44"/>
        <v/>
      </c>
    </row>
    <row r="60" spans="1:29" ht="14.5">
      <c r="A60" s="106"/>
      <c r="B60" s="189" t="s">
        <v>1669</v>
      </c>
      <c r="C60" s="3"/>
      <c r="D60" s="3"/>
      <c r="E60" s="267"/>
      <c r="F60" s="268"/>
      <c r="G60" s="269"/>
      <c r="H60" s="87"/>
      <c r="I60" s="66"/>
      <c r="J60" s="76">
        <f t="shared" si="72"/>
        <v>0</v>
      </c>
      <c r="K60" s="77">
        <f t="shared" si="73"/>
        <v>0</v>
      </c>
      <c r="L60" s="140" t="str">
        <f t="shared" si="41"/>
        <v/>
      </c>
      <c r="M60" s="146"/>
      <c r="N60" s="87"/>
      <c r="O60" s="66"/>
      <c r="P60" s="76">
        <f t="shared" si="74"/>
        <v>0</v>
      </c>
      <c r="Q60" s="77">
        <f t="shared" si="75"/>
        <v>0</v>
      </c>
      <c r="R60" s="140" t="str">
        <f t="shared" si="42"/>
        <v/>
      </c>
      <c r="S60" s="146"/>
      <c r="T60" s="87"/>
      <c r="U60" s="66"/>
      <c r="V60" s="76">
        <f t="shared" si="76"/>
        <v>0</v>
      </c>
      <c r="W60" s="77">
        <f>SUM(T60,V60)</f>
        <v>0</v>
      </c>
      <c r="X60" s="140" t="str">
        <f t="shared" si="43"/>
        <v/>
      </c>
      <c r="Y60" s="146"/>
      <c r="Z60" s="200">
        <f t="shared" ref="Z60:Z61" si="78">H60+N60+T60</f>
        <v>0</v>
      </c>
      <c r="AA60" s="76">
        <f t="shared" si="77"/>
        <v>0</v>
      </c>
      <c r="AB60" s="135">
        <f>SUM(Z60,AA60)</f>
        <v>0</v>
      </c>
      <c r="AC60" s="206" t="str">
        <f t="shared" si="44"/>
        <v/>
      </c>
    </row>
    <row r="61" spans="1:29" ht="15" thickBot="1">
      <c r="A61" s="106"/>
      <c r="B61" s="189" t="s">
        <v>62</v>
      </c>
      <c r="C61" s="3"/>
      <c r="D61" s="3"/>
      <c r="E61" s="267"/>
      <c r="F61" s="268"/>
      <c r="G61" s="269"/>
      <c r="H61" s="87"/>
      <c r="I61" s="66"/>
      <c r="J61" s="76">
        <f t="shared" si="72"/>
        <v>0</v>
      </c>
      <c r="K61" s="77">
        <f t="shared" si="73"/>
        <v>0</v>
      </c>
      <c r="L61" s="140" t="str">
        <f t="shared" si="41"/>
        <v/>
      </c>
      <c r="M61" s="146"/>
      <c r="N61" s="87"/>
      <c r="O61" s="66"/>
      <c r="P61" s="76">
        <f t="shared" si="74"/>
        <v>0</v>
      </c>
      <c r="Q61" s="77">
        <f t="shared" si="75"/>
        <v>0</v>
      </c>
      <c r="R61" s="140" t="str">
        <f t="shared" si="42"/>
        <v/>
      </c>
      <c r="S61" s="146"/>
      <c r="T61" s="87"/>
      <c r="U61" s="66"/>
      <c r="V61" s="76">
        <f t="shared" si="76"/>
        <v>0</v>
      </c>
      <c r="W61" s="77">
        <f>SUM(T61,V61)</f>
        <v>0</v>
      </c>
      <c r="X61" s="140" t="str">
        <f t="shared" si="43"/>
        <v/>
      </c>
      <c r="Y61" s="146"/>
      <c r="Z61" s="201">
        <f t="shared" si="78"/>
        <v>0</v>
      </c>
      <c r="AA61" s="203">
        <f t="shared" si="77"/>
        <v>0</v>
      </c>
      <c r="AB61" s="135">
        <f>SUM(Z61,AA61)</f>
        <v>0</v>
      </c>
      <c r="AC61" s="206" t="str">
        <f t="shared" si="44"/>
        <v/>
      </c>
    </row>
    <row r="62" spans="1:29" ht="15.5" thickBot="1">
      <c r="A62" s="23" t="s">
        <v>1681</v>
      </c>
      <c r="B62" s="194"/>
      <c r="C62" s="24"/>
      <c r="D62" s="24"/>
      <c r="E62" s="23"/>
      <c r="F62" s="24"/>
      <c r="G62" s="25"/>
      <c r="H62" s="90">
        <f>SUM(H58,H26,H55,H51,H38,H31,H17,H6,H10)</f>
        <v>0</v>
      </c>
      <c r="I62" s="32"/>
      <c r="J62" s="99">
        <f>SUM(J58,J26,J55,J51,J38,J31,J17,J6,J10)</f>
        <v>0</v>
      </c>
      <c r="K62" s="100">
        <f>SUM(K58,K26,K55,K51,K38,K31,K17,K6,K10)</f>
        <v>0</v>
      </c>
      <c r="L62" s="143" t="str">
        <f t="shared" si="41"/>
        <v/>
      </c>
      <c r="M62" s="144"/>
      <c r="N62" s="90">
        <f>SUM(N58,N26,N55,N51,N38,N31,N17,N6,N10)</f>
        <v>0</v>
      </c>
      <c r="O62" s="32"/>
      <c r="P62" s="99">
        <f>SUM(P58,P26,P55,P51,P38,P31,P17,P6,P10)</f>
        <v>0</v>
      </c>
      <c r="Q62" s="100">
        <f>SUM(Q58,Q26,Q55,Q51,Q38,Q31,Q17,Q6,Q10)</f>
        <v>0</v>
      </c>
      <c r="R62" s="143" t="str">
        <f t="shared" si="42"/>
        <v/>
      </c>
      <c r="S62" s="144"/>
      <c r="T62" s="90">
        <f>SUM(T58,T26,T55,T51,T38,T31,T17,T6,T10)</f>
        <v>0</v>
      </c>
      <c r="U62" s="32"/>
      <c r="V62" s="99">
        <f>SUM(V58,V26,V55,V51,V38,V31,V17,V6,V10)</f>
        <v>0</v>
      </c>
      <c r="W62" s="100">
        <f>SUM(W58,W26,W55,W51,W38,W31,W17,W6,W10)</f>
        <v>0</v>
      </c>
      <c r="X62" s="143" t="str">
        <f t="shared" si="43"/>
        <v/>
      </c>
      <c r="Y62" s="144"/>
      <c r="Z62" s="90">
        <f>SUM(Z58,Z26,Z55,Z51,Z38,Z31,Z17,Z6,Z10)</f>
        <v>0</v>
      </c>
      <c r="AA62" s="99">
        <f>SUM(AA58,AA26,AA55,AA51,AA38,AA31,AA17,AA6,AA10)</f>
        <v>0</v>
      </c>
      <c r="AB62" s="139">
        <f>ROUND(SUM(AB58,AB26,AB55,AB51,AB38,AB31,AB17,AB6,AB10),0)</f>
        <v>0</v>
      </c>
      <c r="AC62" s="208" t="str">
        <f t="shared" si="44"/>
        <v/>
      </c>
    </row>
    <row r="63" spans="1:29" ht="15">
      <c r="A63" s="73"/>
      <c r="B63" s="195"/>
      <c r="C63" s="57"/>
      <c r="D63" s="57"/>
      <c r="E63" s="73"/>
      <c r="F63" s="57"/>
      <c r="G63" s="74"/>
      <c r="H63" s="89"/>
      <c r="I63" s="75"/>
      <c r="J63" s="97"/>
      <c r="K63" s="98"/>
      <c r="L63" s="138"/>
      <c r="M63" s="145"/>
      <c r="N63" s="89"/>
      <c r="O63" s="75"/>
      <c r="P63" s="97"/>
      <c r="Q63" s="98"/>
      <c r="R63" s="138"/>
      <c r="S63" s="145"/>
      <c r="T63" s="89"/>
      <c r="U63" s="75"/>
      <c r="V63" s="97"/>
      <c r="W63" s="98"/>
      <c r="X63" s="138"/>
      <c r="Y63" s="145"/>
      <c r="Z63" s="89"/>
      <c r="AA63" s="97"/>
      <c r="AB63" s="98"/>
    </row>
    <row r="64" spans="1:29" ht="15">
      <c r="A64" s="154"/>
      <c r="B64" s="196"/>
      <c r="C64" s="153"/>
      <c r="D64" s="153"/>
      <c r="E64" s="154"/>
      <c r="F64" s="153"/>
      <c r="G64" s="155"/>
      <c r="H64" s="156"/>
      <c r="I64" s="157"/>
      <c r="J64" s="158"/>
      <c r="K64" s="159"/>
      <c r="L64" s="160"/>
      <c r="M64" s="161"/>
      <c r="N64" s="156"/>
      <c r="O64" s="157"/>
      <c r="P64" s="158"/>
      <c r="Q64" s="159"/>
      <c r="R64" s="160"/>
      <c r="S64" s="161"/>
      <c r="T64" s="156"/>
      <c r="U64" s="157"/>
      <c r="V64" s="158"/>
      <c r="W64" s="159"/>
      <c r="X64" s="160"/>
      <c r="Y64" s="161"/>
      <c r="Z64" s="156"/>
      <c r="AA64" s="158"/>
      <c r="AB64" s="159"/>
      <c r="AC64" s="162"/>
    </row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</sheetData>
  <mergeCells count="51">
    <mergeCell ref="A1:AC1"/>
    <mergeCell ref="E35:G35"/>
    <mergeCell ref="E36:G36"/>
    <mergeCell ref="E39:G39"/>
    <mergeCell ref="E40:G40"/>
    <mergeCell ref="E27:G27"/>
    <mergeCell ref="E28:G28"/>
    <mergeCell ref="E29:G29"/>
    <mergeCell ref="E33:G33"/>
    <mergeCell ref="E34:G34"/>
    <mergeCell ref="E32:G32"/>
    <mergeCell ref="E23:G23"/>
    <mergeCell ref="E24:G24"/>
    <mergeCell ref="E25:G25"/>
    <mergeCell ref="E15:G15"/>
    <mergeCell ref="E16:G16"/>
    <mergeCell ref="E61:G61"/>
    <mergeCell ref="A45:A50"/>
    <mergeCell ref="E45:G45"/>
    <mergeCell ref="E46:G46"/>
    <mergeCell ref="E47:G47"/>
    <mergeCell ref="E48:G48"/>
    <mergeCell ref="E49:G49"/>
    <mergeCell ref="E50:G50"/>
    <mergeCell ref="E41:G41"/>
    <mergeCell ref="E60:G60"/>
    <mergeCell ref="E43:G43"/>
    <mergeCell ref="E44:G44"/>
    <mergeCell ref="E52:G52"/>
    <mergeCell ref="E53:G53"/>
    <mergeCell ref="E56:G56"/>
    <mergeCell ref="E57:G57"/>
    <mergeCell ref="E59:G59"/>
    <mergeCell ref="E42:G42"/>
    <mergeCell ref="E18:G18"/>
    <mergeCell ref="E19:G19"/>
    <mergeCell ref="E20:G20"/>
    <mergeCell ref="E21:G21"/>
    <mergeCell ref="E22:G22"/>
    <mergeCell ref="E14:G14"/>
    <mergeCell ref="E13:G13"/>
    <mergeCell ref="H3:L3"/>
    <mergeCell ref="T3:X3"/>
    <mergeCell ref="Z3:AC3"/>
    <mergeCell ref="E4:G4"/>
    <mergeCell ref="E7:G7"/>
    <mergeCell ref="E8:G8"/>
    <mergeCell ref="E9:G9"/>
    <mergeCell ref="E11:G11"/>
    <mergeCell ref="E12:G12"/>
    <mergeCell ref="N3:R3"/>
  </mergeCells>
  <dataValidations disablePrompts="1" count="1">
    <dataValidation type="list" showInputMessage="1" showErrorMessage="1" sqref="U56:U57 U11:U16 U52:U53 U18:U25 U27:U29 U39:U50 U7:U9 U32:U36 U59:U61 I11:I16 I52:I53 I27:I29 I32:I36 I18:I25 I39:I50 I56:I57 I59:I61 I7:I9 O11:O16 O52:O53 O27:O29 O32:O36 O18:O25 O39:O50 O56:O57 O59:O61 O7:O9">
      <formula1>TauxTVA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28" orientation="landscape" r:id="rId1"/>
  <headerFooter>
    <oddFooter>&amp;RPage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86"/>
  <sheetViews>
    <sheetView tabSelected="1" topLeftCell="C63" zoomScale="90" zoomScaleNormal="90" workbookViewId="0">
      <selection activeCell="C23" sqref="C23:D23"/>
    </sheetView>
  </sheetViews>
  <sheetFormatPr baseColWidth="10" defaultColWidth="11" defaultRowHeight="14"/>
  <cols>
    <col min="1" max="1" width="48" style="1" customWidth="1"/>
    <col min="2" max="2" width="27.1640625" style="1" customWidth="1"/>
    <col min="3" max="3" width="16.08203125" style="1" bestFit="1" customWidth="1"/>
    <col min="4" max="4" width="11" style="1"/>
    <col min="5" max="5" width="13.58203125" style="1" customWidth="1"/>
    <col min="6" max="6" width="11" style="1"/>
    <col min="7" max="7" width="24.1640625" style="1" customWidth="1"/>
    <col min="8" max="8" width="17.5" style="1" customWidth="1"/>
    <col min="9" max="9" width="12.1640625" style="1" customWidth="1"/>
    <col min="10" max="11" width="11" style="1"/>
    <col min="12" max="12" width="17" style="1" customWidth="1"/>
    <col min="13" max="13" width="6" style="1" customWidth="1"/>
    <col min="14" max="16384" width="11" style="1"/>
  </cols>
  <sheetData>
    <row r="1" spans="1:13" ht="21.5">
      <c r="A1" s="243" t="s">
        <v>1707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3" ht="14.5" thickBo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5" thickBot="1">
      <c r="A3" s="15" t="s">
        <v>1712</v>
      </c>
      <c r="B3" s="30" t="s">
        <v>1659</v>
      </c>
      <c r="C3" s="30" t="s">
        <v>1661</v>
      </c>
      <c r="D3" s="30" t="s">
        <v>1660</v>
      </c>
      <c r="E3" s="67" t="s">
        <v>19</v>
      </c>
      <c r="F3" s="30" t="s">
        <v>29</v>
      </c>
      <c r="G3" s="30" t="s">
        <v>28</v>
      </c>
      <c r="H3" s="55" t="s">
        <v>20</v>
      </c>
      <c r="I3" s="273" t="s">
        <v>6</v>
      </c>
      <c r="J3" s="274"/>
      <c r="K3" s="274"/>
      <c r="L3" s="274"/>
      <c r="M3" s="275"/>
    </row>
    <row r="4" spans="1:13" ht="14.5">
      <c r="A4" s="213"/>
      <c r="B4" s="108"/>
      <c r="C4" s="109"/>
      <c r="D4" s="132"/>
      <c r="E4" s="110"/>
      <c r="F4" s="111"/>
      <c r="G4" s="112"/>
      <c r="H4" s="113"/>
      <c r="I4" s="336"/>
      <c r="J4" s="337"/>
      <c r="K4" s="337"/>
      <c r="L4" s="337"/>
      <c r="M4" s="338"/>
    </row>
    <row r="5" spans="1:13" ht="14.5">
      <c r="A5" s="214"/>
      <c r="B5" s="69"/>
      <c r="C5" s="114"/>
      <c r="D5" s="132"/>
      <c r="E5" s="115"/>
      <c r="F5" s="116"/>
      <c r="G5" s="126"/>
      <c r="H5" s="127"/>
      <c r="I5" s="119"/>
      <c r="J5" s="120"/>
      <c r="K5" s="120"/>
      <c r="L5" s="120"/>
      <c r="M5" s="121"/>
    </row>
    <row r="6" spans="1:13" ht="14.5">
      <c r="A6" s="214"/>
      <c r="B6" s="69"/>
      <c r="C6" s="114"/>
      <c r="D6" s="132"/>
      <c r="E6" s="115"/>
      <c r="F6" s="116"/>
      <c r="G6" s="117"/>
      <c r="H6" s="118"/>
      <c r="I6" s="296"/>
      <c r="J6" s="297"/>
      <c r="K6" s="297"/>
      <c r="L6" s="297"/>
      <c r="M6" s="298"/>
    </row>
    <row r="7" spans="1:13" ht="14.5">
      <c r="A7" s="214"/>
      <c r="B7" s="69"/>
      <c r="C7" s="114"/>
      <c r="D7" s="132"/>
      <c r="E7" s="115"/>
      <c r="F7" s="116"/>
      <c r="G7" s="117"/>
      <c r="H7" s="118"/>
      <c r="I7" s="168"/>
      <c r="J7" s="169"/>
      <c r="K7" s="169"/>
      <c r="L7" s="169"/>
      <c r="M7" s="170"/>
    </row>
    <row r="8" spans="1:13" ht="14.5">
      <c r="A8" s="214"/>
      <c r="B8" s="69"/>
      <c r="C8" s="114"/>
      <c r="D8" s="132"/>
      <c r="E8" s="115"/>
      <c r="F8" s="116"/>
      <c r="G8" s="117"/>
      <c r="H8" s="118"/>
      <c r="I8" s="296"/>
      <c r="J8" s="297"/>
      <c r="K8" s="297"/>
      <c r="L8" s="297"/>
      <c r="M8" s="298"/>
    </row>
    <row r="9" spans="1:13" ht="14.5">
      <c r="A9" s="214"/>
      <c r="B9" s="69"/>
      <c r="C9" s="114"/>
      <c r="D9" s="132"/>
      <c r="E9" s="115"/>
      <c r="F9" s="116"/>
      <c r="G9" s="117"/>
      <c r="H9" s="118"/>
      <c r="I9" s="296"/>
      <c r="J9" s="297"/>
      <c r="K9" s="297"/>
      <c r="L9" s="297"/>
      <c r="M9" s="298"/>
    </row>
    <row r="10" spans="1:13" ht="14.5">
      <c r="A10" s="214"/>
      <c r="B10" s="69"/>
      <c r="C10" s="114"/>
      <c r="D10" s="132"/>
      <c r="E10" s="115"/>
      <c r="F10" s="116"/>
      <c r="G10" s="117"/>
      <c r="H10" s="118"/>
      <c r="I10" s="296"/>
      <c r="J10" s="297"/>
      <c r="K10" s="297"/>
      <c r="L10" s="297"/>
      <c r="M10" s="298"/>
    </row>
    <row r="11" spans="1:13" ht="14.5">
      <c r="A11" s="214"/>
      <c r="B11" s="69"/>
      <c r="C11" s="114"/>
      <c r="D11" s="132"/>
      <c r="E11" s="115"/>
      <c r="F11" s="116"/>
      <c r="G11" s="117"/>
      <c r="H11" s="118"/>
      <c r="I11" s="296"/>
      <c r="J11" s="297"/>
      <c r="K11" s="297"/>
      <c r="L11" s="297"/>
      <c r="M11" s="298"/>
    </row>
    <row r="12" spans="1:13" ht="14.5">
      <c r="A12" s="214"/>
      <c r="B12" s="69"/>
      <c r="C12" s="122"/>
      <c r="D12" s="132"/>
      <c r="E12" s="115"/>
      <c r="F12" s="116"/>
      <c r="G12" s="117"/>
      <c r="H12" s="118"/>
      <c r="I12" s="296"/>
      <c r="J12" s="297"/>
      <c r="K12" s="297"/>
      <c r="L12" s="297"/>
      <c r="M12" s="298"/>
    </row>
    <row r="13" spans="1:13" ht="14.5">
      <c r="A13" s="214"/>
      <c r="B13" s="69"/>
      <c r="C13" s="114"/>
      <c r="D13" s="132"/>
      <c r="E13" s="115"/>
      <c r="F13" s="116"/>
      <c r="G13" s="117"/>
      <c r="H13" s="118"/>
      <c r="I13" s="296"/>
      <c r="J13" s="297"/>
      <c r="K13" s="297"/>
      <c r="L13" s="297"/>
      <c r="M13" s="298"/>
    </row>
    <row r="14" spans="1:13" ht="14.5">
      <c r="A14" s="214"/>
      <c r="B14" s="69"/>
      <c r="C14" s="122"/>
      <c r="D14" s="132"/>
      <c r="E14" s="115"/>
      <c r="F14" s="116"/>
      <c r="G14" s="117"/>
      <c r="H14" s="118"/>
      <c r="I14" s="296"/>
      <c r="J14" s="297"/>
      <c r="K14" s="297"/>
      <c r="L14" s="297"/>
      <c r="M14" s="298"/>
    </row>
    <row r="15" spans="1:13" ht="14.5">
      <c r="A15" s="214"/>
      <c r="B15" s="69"/>
      <c r="C15" s="114"/>
      <c r="D15" s="132"/>
      <c r="E15" s="115"/>
      <c r="F15" s="116"/>
      <c r="G15" s="117"/>
      <c r="H15" s="118"/>
      <c r="I15" s="296"/>
      <c r="J15" s="297"/>
      <c r="K15" s="297"/>
      <c r="L15" s="297"/>
      <c r="M15" s="298"/>
    </row>
    <row r="16" spans="1:13" ht="14.5">
      <c r="A16" s="214"/>
      <c r="B16" s="69"/>
      <c r="C16" s="114"/>
      <c r="D16" s="132"/>
      <c r="E16" s="115"/>
      <c r="F16" s="116"/>
      <c r="G16" s="117"/>
      <c r="H16" s="118"/>
      <c r="I16" s="128"/>
      <c r="J16" s="129"/>
      <c r="K16" s="129"/>
      <c r="L16" s="129"/>
      <c r="M16" s="130"/>
    </row>
    <row r="17" spans="1:13" ht="15" thickBot="1">
      <c r="A17" s="215"/>
      <c r="B17" s="209"/>
      <c r="C17" s="148"/>
      <c r="D17" s="149"/>
      <c r="E17" s="150"/>
      <c r="F17" s="151"/>
      <c r="G17" s="126"/>
      <c r="H17" s="127"/>
      <c r="I17" s="128"/>
      <c r="J17" s="129"/>
      <c r="K17" s="129"/>
      <c r="L17" s="129"/>
      <c r="M17" s="130"/>
    </row>
    <row r="18" spans="1:13" ht="15.5" thickBot="1">
      <c r="A18" s="23" t="s">
        <v>1654</v>
      </c>
      <c r="B18" s="68"/>
      <c r="C18" s="68"/>
      <c r="D18" s="68"/>
      <c r="E18" s="102">
        <f>SUM(E4:E17)</f>
        <v>0</v>
      </c>
      <c r="F18" s="68"/>
      <c r="G18" s="102">
        <f>SUM(G4:G17)</f>
        <v>0</v>
      </c>
      <c r="H18" s="103">
        <f>SUM(H4:H17)</f>
        <v>0</v>
      </c>
      <c r="I18" s="334"/>
      <c r="J18" s="335"/>
      <c r="K18" s="335"/>
      <c r="L18" s="335"/>
      <c r="M18" s="335"/>
    </row>
    <row r="19" spans="1:13">
      <c r="A19" s="45"/>
      <c r="B19" s="45"/>
      <c r="C19" s="45"/>
      <c r="D19" s="45"/>
      <c r="E19" s="131"/>
      <c r="F19" s="45"/>
      <c r="G19" s="45"/>
      <c r="H19" s="131"/>
      <c r="I19" s="45"/>
      <c r="J19" s="45"/>
      <c r="K19" s="45"/>
      <c r="L19" s="45"/>
      <c r="M19" s="45"/>
    </row>
    <row r="20" spans="1:13">
      <c r="A20" s="45"/>
      <c r="B20" s="45"/>
      <c r="C20" s="45"/>
      <c r="D20" s="45"/>
      <c r="E20" s="131"/>
      <c r="F20" s="45"/>
      <c r="G20" s="45"/>
      <c r="H20" s="131"/>
      <c r="I20" s="45"/>
      <c r="J20" s="45"/>
      <c r="K20" s="45"/>
      <c r="L20" s="45"/>
      <c r="M20" s="45"/>
    </row>
    <row r="21" spans="1:13" ht="21.5">
      <c r="A21" s="243" t="s">
        <v>1662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11"/>
    </row>
    <row r="22" spans="1:13" ht="14.5" thickBo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ht="38.25" customHeight="1" thickBot="1">
      <c r="A23" s="82"/>
      <c r="B23" s="175" t="s">
        <v>1726</v>
      </c>
      <c r="C23" s="301" t="s">
        <v>1727</v>
      </c>
      <c r="D23" s="302"/>
      <c r="E23" s="301" t="s">
        <v>1708</v>
      </c>
      <c r="F23" s="302"/>
      <c r="G23" s="175" t="s">
        <v>1703</v>
      </c>
      <c r="H23" s="171" t="s">
        <v>1703</v>
      </c>
      <c r="I23" s="260" t="s">
        <v>1702</v>
      </c>
      <c r="J23" s="263"/>
      <c r="K23" s="260" t="s">
        <v>1704</v>
      </c>
      <c r="L23" s="263"/>
      <c r="M23" s="45"/>
    </row>
    <row r="24" spans="1:13" ht="14.5">
      <c r="A24" s="83" t="s">
        <v>1663</v>
      </c>
      <c r="B24" s="174"/>
      <c r="C24" s="303"/>
      <c r="D24" s="304"/>
      <c r="E24" s="303"/>
      <c r="F24" s="304"/>
      <c r="G24" s="174"/>
      <c r="H24" s="178"/>
      <c r="I24" s="284"/>
      <c r="J24" s="285"/>
      <c r="K24" s="284"/>
      <c r="L24" s="285"/>
      <c r="M24" s="46" t="str">
        <f>IF(C24+E24+G24=I24,"","pb de cohérence")</f>
        <v/>
      </c>
    </row>
    <row r="25" spans="1:13">
      <c r="A25" s="104"/>
      <c r="B25" s="172"/>
      <c r="C25" s="305"/>
      <c r="D25" s="278"/>
      <c r="E25" s="305"/>
      <c r="F25" s="278"/>
      <c r="G25" s="179"/>
      <c r="H25" s="177"/>
      <c r="I25" s="286"/>
      <c r="J25" s="287"/>
      <c r="K25" s="286"/>
      <c r="L25" s="287"/>
      <c r="M25" s="45"/>
    </row>
    <row r="26" spans="1:13" ht="14.5">
      <c r="A26" s="83" t="s">
        <v>1654</v>
      </c>
      <c r="B26" s="184" t="str">
        <f>IF(E4+E5+E6=0,"",E4+E5+E6)</f>
        <v/>
      </c>
      <c r="C26" s="303" t="str">
        <f>IF(E7=0,"",E7)</f>
        <v/>
      </c>
      <c r="D26" s="304"/>
      <c r="E26" s="303" t="str">
        <f>IF(E8+E9+E10+E11+E12=0,"",E8+E9+E10+E11+E12)</f>
        <v/>
      </c>
      <c r="F26" s="304">
        <f>G18</f>
        <v>0</v>
      </c>
      <c r="G26" s="180" t="str">
        <f>IF(E13+E14=0,"",E13+E14)</f>
        <v/>
      </c>
      <c r="H26" s="176" t="str">
        <f>IF(E15+E16+E17=0,"",E15+E16+E17)</f>
        <v/>
      </c>
      <c r="I26" s="284" t="str">
        <f>IF(E18=0,"",E18)</f>
        <v/>
      </c>
      <c r="J26" s="285"/>
      <c r="K26" s="284" t="str">
        <f>IF(H18=0,"",H18)</f>
        <v/>
      </c>
      <c r="L26" s="285"/>
      <c r="M26" s="45"/>
    </row>
    <row r="27" spans="1:13" ht="14.5" thickBot="1">
      <c r="A27" s="106"/>
      <c r="B27" s="172"/>
      <c r="C27" s="277"/>
      <c r="D27" s="278"/>
      <c r="E27" s="277"/>
      <c r="F27" s="278"/>
      <c r="G27" s="179"/>
      <c r="H27" s="177"/>
      <c r="I27" s="104"/>
      <c r="J27" s="105"/>
      <c r="K27" s="104"/>
      <c r="L27" s="105"/>
      <c r="M27" s="45"/>
    </row>
    <row r="28" spans="1:13" ht="15">
      <c r="A28" s="84" t="s">
        <v>1674</v>
      </c>
      <c r="B28" s="183" t="str">
        <f>IFERROR(B26-B24,"")</f>
        <v/>
      </c>
      <c r="C28" s="290" t="str">
        <f>IFERROR(C26-C24,"")</f>
        <v/>
      </c>
      <c r="D28" s="291"/>
      <c r="E28" s="290" t="str">
        <f>IFERROR(E26-E24,"")</f>
        <v/>
      </c>
      <c r="F28" s="291"/>
      <c r="G28" s="181" t="str">
        <f>IFERROR(G26-G24,"")</f>
        <v/>
      </c>
      <c r="H28" s="181" t="str">
        <f>IFERROR(H26-H24,"")</f>
        <v/>
      </c>
      <c r="I28" s="288" t="str">
        <f>IFERROR(I26-I24,"")</f>
        <v/>
      </c>
      <c r="J28" s="289"/>
      <c r="K28" s="288" t="str">
        <f>IFERROR(K26-K24,"")</f>
        <v/>
      </c>
      <c r="L28" s="289"/>
      <c r="M28" s="45"/>
    </row>
    <row r="29" spans="1:13" ht="15.5" thickBot="1">
      <c r="A29" s="107" t="s">
        <v>1675</v>
      </c>
      <c r="B29" s="173" t="str">
        <f>IFERROR(B28/B26,"")</f>
        <v/>
      </c>
      <c r="C29" s="294" t="str">
        <f>IFERROR(C28/C26,"")</f>
        <v/>
      </c>
      <c r="D29" s="295"/>
      <c r="E29" s="294" t="str">
        <f>IFERROR(E28/E26,"")</f>
        <v/>
      </c>
      <c r="F29" s="295"/>
      <c r="G29" s="182" t="str">
        <f>IFERROR(G28/G26,"")</f>
        <v/>
      </c>
      <c r="H29" s="182" t="str">
        <f>IFERROR(H28/H26,"")</f>
        <v/>
      </c>
      <c r="I29" s="282" t="str">
        <f>IFERROR(I28/I26,"")</f>
        <v/>
      </c>
      <c r="J29" s="283"/>
      <c r="K29" s="282" t="str">
        <f>IFERROR(K28/K26,"")</f>
        <v/>
      </c>
      <c r="L29" s="283"/>
      <c r="M29" s="45"/>
    </row>
    <row r="30" spans="1:13">
      <c r="A30" s="45"/>
      <c r="B30" s="45"/>
      <c r="C30" s="45"/>
      <c r="D30" s="45"/>
      <c r="E30" s="45"/>
      <c r="F30" s="45"/>
      <c r="G30" s="163"/>
      <c r="H30" s="163"/>
      <c r="I30" s="163"/>
      <c r="J30" s="45"/>
      <c r="K30" s="45"/>
      <c r="L30" s="45"/>
      <c r="M30" s="45"/>
    </row>
    <row r="31" spans="1:13">
      <c r="A31" s="45"/>
      <c r="B31" s="45"/>
      <c r="C31" s="45"/>
      <c r="D31" s="45"/>
      <c r="E31" s="45"/>
      <c r="F31" s="45"/>
      <c r="G31" s="163"/>
      <c r="H31" s="163"/>
      <c r="I31" s="163"/>
      <c r="J31" s="45"/>
      <c r="K31" s="45"/>
      <c r="L31" s="45"/>
      <c r="M31" s="45"/>
    </row>
    <row r="32" spans="1:13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29"/>
      <c r="M32" s="29"/>
    </row>
    <row r="33" spans="1:13" ht="21.5">
      <c r="A33" s="243" t="s">
        <v>1709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11"/>
      <c r="M33" s="211"/>
    </row>
    <row r="34" spans="1:13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29"/>
      <c r="M34" s="29"/>
    </row>
    <row r="35" spans="1:13" ht="21.5">
      <c r="A35" s="233" t="s">
        <v>49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11"/>
      <c r="M35" s="211"/>
    </row>
    <row r="36" spans="1:1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29"/>
      <c r="M36" s="29"/>
    </row>
    <row r="37" spans="1:13" ht="15">
      <c r="A37" s="332"/>
      <c r="B37" s="333"/>
      <c r="C37" s="329" t="s">
        <v>52</v>
      </c>
      <c r="D37" s="330"/>
      <c r="E37" s="330"/>
      <c r="F37" s="330"/>
      <c r="G37" s="330"/>
      <c r="H37" s="330"/>
      <c r="I37" s="331"/>
      <c r="J37" s="306" t="s">
        <v>1676</v>
      </c>
      <c r="K37" s="306"/>
      <c r="L37" s="29"/>
      <c r="M37" s="29"/>
    </row>
    <row r="38" spans="1:13" ht="14.5">
      <c r="A38" s="299" t="s">
        <v>53</v>
      </c>
      <c r="B38" s="300"/>
      <c r="C38" s="279"/>
      <c r="D38" s="280"/>
      <c r="E38" s="280"/>
      <c r="F38" s="280"/>
      <c r="G38" s="280"/>
      <c r="H38" s="280"/>
      <c r="I38" s="281"/>
      <c r="J38" s="292"/>
      <c r="K38" s="293"/>
      <c r="L38" s="29"/>
      <c r="M38" s="29"/>
    </row>
    <row r="39" spans="1:13" ht="14.5">
      <c r="A39" s="299" t="s">
        <v>54</v>
      </c>
      <c r="B39" s="300"/>
      <c r="C39" s="279"/>
      <c r="D39" s="280"/>
      <c r="E39" s="280"/>
      <c r="F39" s="280"/>
      <c r="G39" s="280"/>
      <c r="H39" s="280"/>
      <c r="I39" s="281"/>
      <c r="J39" s="292"/>
      <c r="K39" s="293"/>
      <c r="L39" s="29"/>
      <c r="M39" s="29"/>
    </row>
    <row r="40" spans="1:13" ht="14.5">
      <c r="A40" s="299" t="s">
        <v>55</v>
      </c>
      <c r="B40" s="300"/>
      <c r="C40" s="279"/>
      <c r="D40" s="280"/>
      <c r="E40" s="280"/>
      <c r="F40" s="280"/>
      <c r="G40" s="280"/>
      <c r="H40" s="280"/>
      <c r="I40" s="281"/>
      <c r="J40" s="292"/>
      <c r="K40" s="293"/>
      <c r="L40" s="29"/>
      <c r="M40" s="29"/>
    </row>
    <row r="41" spans="1:13" ht="14.5">
      <c r="A41" s="299" t="s">
        <v>56</v>
      </c>
      <c r="B41" s="300"/>
      <c r="C41" s="279"/>
      <c r="D41" s="280"/>
      <c r="E41" s="280"/>
      <c r="F41" s="280"/>
      <c r="G41" s="280"/>
      <c r="H41" s="280"/>
      <c r="I41" s="281"/>
      <c r="J41" s="292"/>
      <c r="K41" s="293"/>
      <c r="L41" s="29"/>
      <c r="M41" s="29"/>
    </row>
    <row r="42" spans="1:13" ht="14.5">
      <c r="A42" s="299" t="s">
        <v>57</v>
      </c>
      <c r="B42" s="300"/>
      <c r="C42" s="279"/>
      <c r="D42" s="280"/>
      <c r="E42" s="280"/>
      <c r="F42" s="280"/>
      <c r="G42" s="280"/>
      <c r="H42" s="280"/>
      <c r="I42" s="281"/>
      <c r="J42" s="292"/>
      <c r="K42" s="293"/>
      <c r="L42" s="29"/>
      <c r="M42" s="29"/>
    </row>
    <row r="43" spans="1:13" ht="14.5">
      <c r="A43" s="299" t="s">
        <v>58</v>
      </c>
      <c r="B43" s="300"/>
      <c r="C43" s="279"/>
      <c r="D43" s="280"/>
      <c r="E43" s="280"/>
      <c r="F43" s="280"/>
      <c r="G43" s="280"/>
      <c r="H43" s="280"/>
      <c r="I43" s="281"/>
      <c r="J43" s="292"/>
      <c r="K43" s="293"/>
      <c r="L43" s="29"/>
      <c r="M43" s="29"/>
    </row>
    <row r="44" spans="1:13" ht="14.5">
      <c r="A44" s="299" t="s">
        <v>1677</v>
      </c>
      <c r="B44" s="300"/>
      <c r="C44" s="123"/>
      <c r="D44" s="124"/>
      <c r="E44" s="124"/>
      <c r="F44" s="124"/>
      <c r="G44" s="124"/>
      <c r="H44" s="124"/>
      <c r="I44" s="125"/>
      <c r="J44" s="292"/>
      <c r="K44" s="293"/>
      <c r="L44" s="29"/>
      <c r="M44" s="29"/>
    </row>
    <row r="45" spans="1:13" ht="14.5">
      <c r="A45" s="299" t="s">
        <v>1678</v>
      </c>
      <c r="B45" s="300"/>
      <c r="C45" s="123"/>
      <c r="D45" s="124"/>
      <c r="E45" s="124"/>
      <c r="F45" s="124"/>
      <c r="G45" s="124"/>
      <c r="H45" s="124"/>
      <c r="I45" s="125"/>
      <c r="J45" s="292"/>
      <c r="K45" s="293"/>
      <c r="L45" s="29"/>
      <c r="M45" s="29"/>
    </row>
    <row r="46" spans="1:13" ht="14.5">
      <c r="A46" s="299" t="s">
        <v>1679</v>
      </c>
      <c r="B46" s="300"/>
      <c r="C46" s="123"/>
      <c r="D46" s="124"/>
      <c r="E46" s="124"/>
      <c r="F46" s="124"/>
      <c r="G46" s="124"/>
      <c r="H46" s="124"/>
      <c r="I46" s="125"/>
      <c r="J46" s="292"/>
      <c r="K46" s="293"/>
      <c r="L46" s="29"/>
      <c r="M46" s="29"/>
    </row>
    <row r="47" spans="1:13" ht="14.5">
      <c r="A47" s="299" t="s">
        <v>1680</v>
      </c>
      <c r="B47" s="300"/>
      <c r="C47" s="9"/>
      <c r="D47" s="10"/>
      <c r="E47" s="10"/>
      <c r="F47" s="10"/>
      <c r="G47" s="10"/>
      <c r="H47" s="10"/>
      <c r="I47" s="11"/>
      <c r="J47" s="292"/>
      <c r="K47" s="293"/>
      <c r="L47" s="29"/>
      <c r="M47" s="29"/>
    </row>
    <row r="48" spans="1:13" ht="15">
      <c r="A48" s="318" t="s">
        <v>14</v>
      </c>
      <c r="B48" s="319"/>
      <c r="C48" s="323"/>
      <c r="D48" s="324"/>
      <c r="E48" s="324"/>
      <c r="F48" s="324"/>
      <c r="G48" s="324"/>
      <c r="H48" s="324"/>
      <c r="I48" s="325"/>
      <c r="J48" s="312">
        <f>SUM(J38:K47)</f>
        <v>0</v>
      </c>
      <c r="K48" s="313"/>
      <c r="L48" s="29"/>
      <c r="M48" s="29"/>
    </row>
    <row r="49" spans="1:13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29"/>
      <c r="M49" s="29"/>
    </row>
    <row r="50" spans="1:13" ht="21.5">
      <c r="A50" s="233" t="s">
        <v>50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11"/>
      <c r="M50" s="211"/>
    </row>
    <row r="51" spans="1:1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29"/>
      <c r="M51" s="29"/>
    </row>
    <row r="52" spans="1:13" ht="15">
      <c r="A52" s="332"/>
      <c r="B52" s="333"/>
      <c r="C52" s="329" t="s">
        <v>52</v>
      </c>
      <c r="D52" s="330"/>
      <c r="E52" s="330"/>
      <c r="F52" s="330"/>
      <c r="G52" s="330"/>
      <c r="H52" s="330"/>
      <c r="I52" s="331"/>
      <c r="J52" s="306" t="s">
        <v>1676</v>
      </c>
      <c r="K52" s="306"/>
      <c r="L52" s="29"/>
      <c r="M52" s="29"/>
    </row>
    <row r="53" spans="1:13" ht="14.5">
      <c r="A53" s="299" t="s">
        <v>31</v>
      </c>
      <c r="B53" s="300"/>
      <c r="C53" s="279"/>
      <c r="D53" s="280"/>
      <c r="E53" s="280"/>
      <c r="F53" s="280"/>
      <c r="G53" s="280"/>
      <c r="H53" s="280"/>
      <c r="I53" s="281"/>
      <c r="J53" s="292"/>
      <c r="K53" s="293"/>
      <c r="L53" s="29"/>
      <c r="M53" s="29"/>
    </row>
    <row r="54" spans="1:13" ht="14.5">
      <c r="A54" s="299" t="s">
        <v>32</v>
      </c>
      <c r="B54" s="300"/>
      <c r="C54" s="279"/>
      <c r="D54" s="280"/>
      <c r="E54" s="280"/>
      <c r="F54" s="280"/>
      <c r="G54" s="280"/>
      <c r="H54" s="280"/>
      <c r="I54" s="281"/>
      <c r="J54" s="292"/>
      <c r="K54" s="293"/>
      <c r="L54" s="29"/>
      <c r="M54" s="29"/>
    </row>
    <row r="55" spans="1:13" ht="14.5">
      <c r="A55" s="299" t="s">
        <v>33</v>
      </c>
      <c r="B55" s="300"/>
      <c r="C55" s="279"/>
      <c r="D55" s="280"/>
      <c r="E55" s="280"/>
      <c r="F55" s="280"/>
      <c r="G55" s="280"/>
      <c r="H55" s="280"/>
      <c r="I55" s="281"/>
      <c r="J55" s="292"/>
      <c r="K55" s="293"/>
      <c r="L55" s="29"/>
      <c r="M55" s="29"/>
    </row>
    <row r="56" spans="1:13" ht="14.5">
      <c r="A56" s="299" t="s">
        <v>1651</v>
      </c>
      <c r="B56" s="300"/>
      <c r="C56" s="279"/>
      <c r="D56" s="280"/>
      <c r="E56" s="280"/>
      <c r="F56" s="280"/>
      <c r="G56" s="280"/>
      <c r="H56" s="280"/>
      <c r="I56" s="281"/>
      <c r="J56" s="292"/>
      <c r="K56" s="293"/>
      <c r="L56" s="29"/>
      <c r="M56" s="29"/>
    </row>
    <row r="57" spans="1:13" ht="14.5">
      <c r="A57" s="299" t="s">
        <v>1652</v>
      </c>
      <c r="B57" s="300"/>
      <c r="C57" s="279"/>
      <c r="D57" s="280"/>
      <c r="E57" s="280"/>
      <c r="F57" s="280"/>
      <c r="G57" s="280"/>
      <c r="H57" s="280"/>
      <c r="I57" s="281"/>
      <c r="J57" s="292"/>
      <c r="K57" s="293"/>
      <c r="L57" s="29"/>
      <c r="M57" s="29"/>
    </row>
    <row r="58" spans="1:13" ht="14.5">
      <c r="A58" s="299" t="s">
        <v>1653</v>
      </c>
      <c r="B58" s="300"/>
      <c r="C58" s="279"/>
      <c r="D58" s="280"/>
      <c r="E58" s="280"/>
      <c r="F58" s="280"/>
      <c r="G58" s="280"/>
      <c r="H58" s="280"/>
      <c r="I58" s="281"/>
      <c r="J58" s="292"/>
      <c r="K58" s="293"/>
      <c r="L58" s="29"/>
      <c r="M58" s="29"/>
    </row>
    <row r="59" spans="1:13" ht="15">
      <c r="A59" s="318" t="s">
        <v>14</v>
      </c>
      <c r="B59" s="319"/>
      <c r="C59" s="323"/>
      <c r="D59" s="324"/>
      <c r="E59" s="324"/>
      <c r="F59" s="324"/>
      <c r="G59" s="324"/>
      <c r="H59" s="324"/>
      <c r="I59" s="325"/>
      <c r="J59" s="312">
        <f>SUM(J53:K58)</f>
        <v>0</v>
      </c>
      <c r="K59" s="313"/>
      <c r="L59" s="29"/>
      <c r="M59" s="29"/>
    </row>
    <row r="60" spans="1:13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29"/>
      <c r="M60" s="29"/>
    </row>
    <row r="61" spans="1:13" ht="21.5">
      <c r="A61" s="233" t="s">
        <v>51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11"/>
      <c r="M61" s="211"/>
    </row>
    <row r="62" spans="1:13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29"/>
      <c r="M62" s="29"/>
    </row>
    <row r="63" spans="1:13" ht="15">
      <c r="A63" s="332"/>
      <c r="B63" s="333"/>
      <c r="C63" s="329" t="s">
        <v>6</v>
      </c>
      <c r="D63" s="330"/>
      <c r="E63" s="330"/>
      <c r="F63" s="330"/>
      <c r="G63" s="330"/>
      <c r="H63" s="330"/>
      <c r="I63" s="331"/>
      <c r="J63" s="306" t="s">
        <v>1676</v>
      </c>
      <c r="K63" s="306"/>
      <c r="L63" s="29"/>
      <c r="M63" s="29"/>
    </row>
    <row r="64" spans="1:13" ht="14.5">
      <c r="A64" s="299" t="s">
        <v>59</v>
      </c>
      <c r="B64" s="300"/>
      <c r="C64" s="279"/>
      <c r="D64" s="280"/>
      <c r="E64" s="280"/>
      <c r="F64" s="280"/>
      <c r="G64" s="280"/>
      <c r="H64" s="280"/>
      <c r="I64" s="281"/>
      <c r="J64" s="316"/>
      <c r="K64" s="317"/>
      <c r="L64" s="29"/>
      <c r="M64" s="29"/>
    </row>
    <row r="65" spans="1:13" ht="14.5">
      <c r="A65" s="299" t="s">
        <v>60</v>
      </c>
      <c r="B65" s="300"/>
      <c r="C65" s="279"/>
      <c r="D65" s="280"/>
      <c r="E65" s="280"/>
      <c r="F65" s="280"/>
      <c r="G65" s="280"/>
      <c r="H65" s="280"/>
      <c r="I65" s="281"/>
      <c r="J65" s="316"/>
      <c r="K65" s="317"/>
      <c r="L65" s="29"/>
      <c r="M65" s="29"/>
    </row>
    <row r="66" spans="1:13" ht="15">
      <c r="A66" s="318" t="s">
        <v>14</v>
      </c>
      <c r="B66" s="319"/>
      <c r="C66" s="323"/>
      <c r="D66" s="324"/>
      <c r="E66" s="324"/>
      <c r="F66" s="324"/>
      <c r="G66" s="324"/>
      <c r="H66" s="324"/>
      <c r="I66" s="325"/>
      <c r="J66" s="312">
        <f>SUM(J64:K65)</f>
        <v>0</v>
      </c>
      <c r="K66" s="313"/>
      <c r="L66" s="29"/>
      <c r="M66" s="29"/>
    </row>
    <row r="67" spans="1:13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29"/>
    </row>
    <row r="68" spans="1:13" ht="21.5">
      <c r="A68" s="233" t="s">
        <v>1706</v>
      </c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11"/>
    </row>
    <row r="69" spans="1:13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29"/>
    </row>
    <row r="70" spans="1:13" ht="15">
      <c r="A70" s="320"/>
      <c r="B70" s="321"/>
      <c r="C70" s="321"/>
      <c r="D70" s="321"/>
      <c r="E70" s="321"/>
      <c r="F70" s="321"/>
      <c r="G70" s="321"/>
      <c r="H70" s="321"/>
      <c r="I70" s="322"/>
      <c r="J70" s="306" t="s">
        <v>1676</v>
      </c>
      <c r="K70" s="306"/>
      <c r="L70" s="79" t="s">
        <v>1673</v>
      </c>
      <c r="M70" s="29"/>
    </row>
    <row r="71" spans="1:13" ht="14.5">
      <c r="A71" s="309" t="s">
        <v>49</v>
      </c>
      <c r="B71" s="310"/>
      <c r="C71" s="310"/>
      <c r="D71" s="310"/>
      <c r="E71" s="310"/>
      <c r="F71" s="310"/>
      <c r="G71" s="310"/>
      <c r="H71" s="310"/>
      <c r="I71" s="311"/>
      <c r="J71" s="307">
        <f>J48</f>
        <v>0</v>
      </c>
      <c r="K71" s="308"/>
      <c r="L71" s="80" t="str">
        <f>IFERROR(J71/$J$74,"")</f>
        <v/>
      </c>
      <c r="M71" s="29"/>
    </row>
    <row r="72" spans="1:13" ht="14.5">
      <c r="A72" s="309" t="s">
        <v>50</v>
      </c>
      <c r="B72" s="310"/>
      <c r="C72" s="310"/>
      <c r="D72" s="310"/>
      <c r="E72" s="310"/>
      <c r="F72" s="310"/>
      <c r="G72" s="310"/>
      <c r="H72" s="310"/>
      <c r="I72" s="311"/>
      <c r="J72" s="307">
        <f>J59</f>
        <v>0</v>
      </c>
      <c r="K72" s="308"/>
      <c r="L72" s="80" t="str">
        <f t="shared" ref="L72:L73" si="0">IFERROR(J72/$J$74,"")</f>
        <v/>
      </c>
      <c r="M72" s="29"/>
    </row>
    <row r="73" spans="1:13" ht="14.5">
      <c r="A73" s="309" t="s">
        <v>51</v>
      </c>
      <c r="B73" s="310"/>
      <c r="C73" s="310"/>
      <c r="D73" s="310"/>
      <c r="E73" s="310"/>
      <c r="F73" s="310"/>
      <c r="G73" s="310"/>
      <c r="H73" s="310"/>
      <c r="I73" s="311"/>
      <c r="J73" s="307">
        <f>J66</f>
        <v>0</v>
      </c>
      <c r="K73" s="308"/>
      <c r="L73" s="80" t="str">
        <f t="shared" si="0"/>
        <v/>
      </c>
      <c r="M73" s="29"/>
    </row>
    <row r="74" spans="1:13" ht="15">
      <c r="A74" s="326" t="s">
        <v>14</v>
      </c>
      <c r="B74" s="327"/>
      <c r="C74" s="327"/>
      <c r="D74" s="327"/>
      <c r="E74" s="327"/>
      <c r="F74" s="327"/>
      <c r="G74" s="327"/>
      <c r="H74" s="327"/>
      <c r="I74" s="328"/>
      <c r="J74" s="314">
        <f>ROUND(SUM(J71:K73),0)</f>
        <v>0</v>
      </c>
      <c r="K74" s="315"/>
      <c r="L74" s="81" t="str">
        <f>IFERROR(J74/$J$74,"")</f>
        <v/>
      </c>
      <c r="M74" s="29"/>
    </row>
    <row r="75" spans="1:13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29"/>
    </row>
    <row r="76" spans="1:13" ht="15">
      <c r="A76" s="212" t="s">
        <v>1705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29"/>
    </row>
    <row r="77" spans="1:13">
      <c r="A77" s="46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78" spans="1:13">
      <c r="A78" s="46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29"/>
    </row>
    <row r="79" spans="1:13">
      <c r="A79" s="46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29"/>
    </row>
    <row r="80" spans="1:13">
      <c r="A80" s="46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29"/>
    </row>
    <row r="81" spans="7:13">
      <c r="M81" s="29"/>
    </row>
    <row r="86" spans="7:13">
      <c r="G86" s="152"/>
    </row>
  </sheetData>
  <mergeCells count="123">
    <mergeCell ref="A21:L21"/>
    <mergeCell ref="A68:L68"/>
    <mergeCell ref="A61:K61"/>
    <mergeCell ref="A50:K50"/>
    <mergeCell ref="A33:K33"/>
    <mergeCell ref="A35:K35"/>
    <mergeCell ref="A1:M1"/>
    <mergeCell ref="J39:K39"/>
    <mergeCell ref="J40:K40"/>
    <mergeCell ref="A39:B39"/>
    <mergeCell ref="A40:B40"/>
    <mergeCell ref="I18:M18"/>
    <mergeCell ref="A37:B37"/>
    <mergeCell ref="C37:I37"/>
    <mergeCell ref="J37:K37"/>
    <mergeCell ref="A38:B38"/>
    <mergeCell ref="C38:I38"/>
    <mergeCell ref="I3:M3"/>
    <mergeCell ref="I4:M4"/>
    <mergeCell ref="I6:M6"/>
    <mergeCell ref="I8:M8"/>
    <mergeCell ref="I9:M9"/>
    <mergeCell ref="I10:M10"/>
    <mergeCell ref="I11:M11"/>
    <mergeCell ref="I12:M12"/>
    <mergeCell ref="I13:M13"/>
    <mergeCell ref="I14:M14"/>
    <mergeCell ref="C58:I58"/>
    <mergeCell ref="A54:B54"/>
    <mergeCell ref="A55:B55"/>
    <mergeCell ref="A56:B56"/>
    <mergeCell ref="A57:B57"/>
    <mergeCell ref="C54:I54"/>
    <mergeCell ref="C52:I52"/>
    <mergeCell ref="J41:K41"/>
    <mergeCell ref="J42:K42"/>
    <mergeCell ref="J47:K47"/>
    <mergeCell ref="J54:K54"/>
    <mergeCell ref="J55:K55"/>
    <mergeCell ref="A48:B48"/>
    <mergeCell ref="C48:I48"/>
    <mergeCell ref="J48:K48"/>
    <mergeCell ref="A52:B52"/>
    <mergeCell ref="J52:K52"/>
    <mergeCell ref="J45:K45"/>
    <mergeCell ref="J46:K46"/>
    <mergeCell ref="J43:K43"/>
    <mergeCell ref="A43:B43"/>
    <mergeCell ref="A44:B44"/>
    <mergeCell ref="J44:K44"/>
    <mergeCell ref="C65:I65"/>
    <mergeCell ref="C55:I55"/>
    <mergeCell ref="C57:I57"/>
    <mergeCell ref="A63:B63"/>
    <mergeCell ref="C56:I56"/>
    <mergeCell ref="J56:K56"/>
    <mergeCell ref="J57:K57"/>
    <mergeCell ref="J58:K58"/>
    <mergeCell ref="A58:B58"/>
    <mergeCell ref="J70:K70"/>
    <mergeCell ref="J71:K71"/>
    <mergeCell ref="A71:I71"/>
    <mergeCell ref="J59:K59"/>
    <mergeCell ref="J74:K74"/>
    <mergeCell ref="J63:K63"/>
    <mergeCell ref="J64:K64"/>
    <mergeCell ref="J65:K65"/>
    <mergeCell ref="J66:K66"/>
    <mergeCell ref="A59:B59"/>
    <mergeCell ref="J72:K72"/>
    <mergeCell ref="J73:K73"/>
    <mergeCell ref="A70:I70"/>
    <mergeCell ref="A72:I72"/>
    <mergeCell ref="A66:B66"/>
    <mergeCell ref="C66:I66"/>
    <mergeCell ref="A74:I74"/>
    <mergeCell ref="C59:I59"/>
    <mergeCell ref="A73:I73"/>
    <mergeCell ref="C63:I63"/>
    <mergeCell ref="A64:B64"/>
    <mergeCell ref="C64:I64"/>
    <mergeCell ref="A65:B65"/>
    <mergeCell ref="C40:I40"/>
    <mergeCell ref="C41:I41"/>
    <mergeCell ref="C42:I42"/>
    <mergeCell ref="C43:I43"/>
    <mergeCell ref="I15:M15"/>
    <mergeCell ref="A41:B41"/>
    <mergeCell ref="A42:B42"/>
    <mergeCell ref="A47:B47"/>
    <mergeCell ref="A53:B53"/>
    <mergeCell ref="C53:I53"/>
    <mergeCell ref="J53:K53"/>
    <mergeCell ref="A45:B45"/>
    <mergeCell ref="A46:B46"/>
    <mergeCell ref="E23:F23"/>
    <mergeCell ref="C23:D23"/>
    <mergeCell ref="C24:D24"/>
    <mergeCell ref="C25:D25"/>
    <mergeCell ref="C26:D26"/>
    <mergeCell ref="C27:D27"/>
    <mergeCell ref="C28:D28"/>
    <mergeCell ref="C29:D29"/>
    <mergeCell ref="E24:F24"/>
    <mergeCell ref="E25:F25"/>
    <mergeCell ref="E26:F26"/>
    <mergeCell ref="E27:F27"/>
    <mergeCell ref="C39:I39"/>
    <mergeCell ref="I29:J29"/>
    <mergeCell ref="I23:J23"/>
    <mergeCell ref="I24:J24"/>
    <mergeCell ref="I25:J25"/>
    <mergeCell ref="I26:J26"/>
    <mergeCell ref="I28:J28"/>
    <mergeCell ref="E28:F28"/>
    <mergeCell ref="J38:K38"/>
    <mergeCell ref="K23:L23"/>
    <mergeCell ref="K24:L24"/>
    <mergeCell ref="K25:L25"/>
    <mergeCell ref="K26:L26"/>
    <mergeCell ref="K28:L28"/>
    <mergeCell ref="K29:L29"/>
    <mergeCell ref="E29:F29"/>
  </mergeCells>
  <dataValidations disablePrompts="1" count="2">
    <dataValidation type="list" allowBlank="1" showInputMessage="1" showErrorMessage="1" sqref="B13 B11 B4:B9 B15:B16">
      <formula1>surface</formula1>
    </dataValidation>
    <dataValidation type="list" showInputMessage="1" showErrorMessage="1" sqref="F4:F17">
      <formula1>TauxTVA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Footer>&amp;RPage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46"/>
  <sheetViews>
    <sheetView workbookViewId="0">
      <selection activeCell="G38" sqref="G38"/>
    </sheetView>
  </sheetViews>
  <sheetFormatPr baseColWidth="10" defaultRowHeight="14"/>
  <cols>
    <col min="3" max="3" width="17" customWidth="1"/>
    <col min="7" max="7" width="25.6640625" bestFit="1" customWidth="1"/>
    <col min="8" max="10" width="11" style="37"/>
    <col min="12" max="14" width="11" style="37"/>
    <col min="15" max="15" width="25.6640625" style="37" bestFit="1" customWidth="1"/>
    <col min="18" max="18" width="35.5" bestFit="1" customWidth="1"/>
  </cols>
  <sheetData>
    <row r="1" spans="1:18" ht="15">
      <c r="A1" s="6" t="s">
        <v>23</v>
      </c>
      <c r="B1" t="s">
        <v>30</v>
      </c>
      <c r="G1" s="6" t="s">
        <v>77</v>
      </c>
      <c r="H1" s="36" t="s">
        <v>1622</v>
      </c>
      <c r="I1" s="36" t="s">
        <v>1623</v>
      </c>
      <c r="J1" s="53" t="s">
        <v>1682</v>
      </c>
      <c r="K1" s="53" t="s">
        <v>1657</v>
      </c>
      <c r="L1" s="36"/>
      <c r="M1" s="36" t="s">
        <v>1622</v>
      </c>
      <c r="N1" s="36" t="s">
        <v>1625</v>
      </c>
      <c r="O1" s="36" t="s">
        <v>1624</v>
      </c>
      <c r="P1" s="36" t="s">
        <v>1683</v>
      </c>
      <c r="Q1" s="36" t="s">
        <v>1684</v>
      </c>
      <c r="R1" s="36" t="s">
        <v>73</v>
      </c>
    </row>
    <row r="2" spans="1:18" ht="14.5">
      <c r="C2" t="s">
        <v>75</v>
      </c>
      <c r="D2" t="s">
        <v>10</v>
      </c>
      <c r="E2" s="34" t="s">
        <v>1658</v>
      </c>
      <c r="F2" s="51"/>
      <c r="G2" t="s">
        <v>78</v>
      </c>
      <c r="H2" s="37">
        <v>59265</v>
      </c>
      <c r="I2" s="37">
        <v>59001</v>
      </c>
      <c r="J2" s="37">
        <v>25</v>
      </c>
      <c r="K2" s="54">
        <v>25</v>
      </c>
      <c r="M2" s="37">
        <v>59000</v>
      </c>
      <c r="N2" s="37">
        <v>59000</v>
      </c>
      <c r="O2" s="37" t="s">
        <v>948</v>
      </c>
      <c r="P2" s="133" t="s">
        <v>1685</v>
      </c>
      <c r="Q2" s="133" t="s">
        <v>1686</v>
      </c>
      <c r="R2" s="39" t="str">
        <f>IF('Saisie identification opé'!B21&gt;0,'Saisie caractéristiques opé'!#REF!&amp;" logements dont "&amp;'Saisie caractéristiques opé'!#REF!&amp;" PLUS, "&amp;'Saisie caractéristiques opé'!#REF!&amp;" PLAI et "&amp;'Saisie caractéristiques opé'!#REF!&amp;" PLS ","Aucun logement ")</f>
        <v xml:space="preserve">Aucun logement </v>
      </c>
    </row>
    <row r="3" spans="1:18" ht="14.5">
      <c r="A3" t="s">
        <v>21</v>
      </c>
      <c r="B3" s="7">
        <v>0.2</v>
      </c>
      <c r="C3" t="s">
        <v>76</v>
      </c>
      <c r="D3" t="s">
        <v>11</v>
      </c>
      <c r="E3" s="34" t="s">
        <v>1627</v>
      </c>
      <c r="F3" s="51"/>
      <c r="G3" t="s">
        <v>79</v>
      </c>
      <c r="H3" s="37">
        <v>62153</v>
      </c>
      <c r="I3" s="37">
        <v>62001</v>
      </c>
      <c r="J3" s="37">
        <v>25</v>
      </c>
      <c r="K3" s="54">
        <v>25</v>
      </c>
      <c r="M3" s="37">
        <v>59100</v>
      </c>
      <c r="N3" s="37">
        <v>59100</v>
      </c>
      <c r="O3" s="37" t="s">
        <v>1292</v>
      </c>
      <c r="P3" s="133" t="s">
        <v>1687</v>
      </c>
      <c r="Q3" s="133" t="s">
        <v>1688</v>
      </c>
      <c r="R3" s="39" t="str">
        <f>IF(R2="Aucun logement ","mais",IF(R4&lt;&gt;""," et ",IF(R6&lt;&gt;""," et ",IF(R8&lt;&gt;""," et ",""))))</f>
        <v>mais</v>
      </c>
    </row>
    <row r="4" spans="1:18" ht="14.5">
      <c r="A4" t="s">
        <v>22</v>
      </c>
      <c r="B4" s="8">
        <v>5.5E-2</v>
      </c>
      <c r="C4" t="s">
        <v>1629</v>
      </c>
      <c r="D4" t="s">
        <v>12</v>
      </c>
      <c r="E4" t="s">
        <v>1628</v>
      </c>
      <c r="F4" s="51"/>
      <c r="G4" t="s">
        <v>80</v>
      </c>
      <c r="H4" s="37">
        <v>62116</v>
      </c>
      <c r="I4" s="37">
        <v>62002</v>
      </c>
      <c r="J4" s="37">
        <v>16</v>
      </c>
      <c r="K4" s="54">
        <v>16</v>
      </c>
      <c r="M4" s="37">
        <v>59110</v>
      </c>
      <c r="N4" s="37">
        <v>59110</v>
      </c>
      <c r="O4" s="37" t="s">
        <v>867</v>
      </c>
      <c r="P4" s="133" t="s">
        <v>1685</v>
      </c>
      <c r="Q4" s="133" t="s">
        <v>1688</v>
      </c>
      <c r="R4" s="39" t="str">
        <f>IF('Saisie identification opé'!C$21&gt;0,'Saisie caractéristiques opé'!$B15&amp;" commerces","")</f>
        <v/>
      </c>
    </row>
    <row r="5" spans="1:18" ht="14.5">
      <c r="B5" s="7">
        <v>7.0000000000000007E-2</v>
      </c>
      <c r="D5" t="s">
        <v>13</v>
      </c>
      <c r="F5" s="51"/>
      <c r="G5" t="s">
        <v>81</v>
      </c>
      <c r="H5" s="37">
        <v>59215</v>
      </c>
      <c r="I5" s="37">
        <v>59002</v>
      </c>
      <c r="J5" s="37">
        <v>25</v>
      </c>
      <c r="K5" s="54">
        <v>25</v>
      </c>
      <c r="M5" s="37">
        <v>59111</v>
      </c>
      <c r="N5" s="37">
        <v>59111</v>
      </c>
      <c r="O5" s="37" t="s">
        <v>319</v>
      </c>
      <c r="P5" s="133" t="s">
        <v>1687</v>
      </c>
      <c r="Q5" s="133" t="s">
        <v>1686</v>
      </c>
      <c r="R5" s="39" t="str">
        <f>IF(R6="",""," et ")</f>
        <v/>
      </c>
    </row>
    <row r="6" spans="1:18" ht="14.5">
      <c r="B6" s="7">
        <v>0.1</v>
      </c>
      <c r="F6" s="51"/>
      <c r="G6" t="s">
        <v>82</v>
      </c>
      <c r="H6" s="37">
        <v>62320</v>
      </c>
      <c r="I6" s="37">
        <v>62003</v>
      </c>
      <c r="J6" s="37">
        <v>25</v>
      </c>
      <c r="K6" s="54">
        <v>25</v>
      </c>
      <c r="M6" s="37">
        <v>59112</v>
      </c>
      <c r="N6" s="37">
        <v>59111</v>
      </c>
      <c r="O6" s="37" t="s">
        <v>816</v>
      </c>
      <c r="P6" s="133" t="s">
        <v>1687</v>
      </c>
      <c r="Q6" s="133" t="s">
        <v>1688</v>
      </c>
      <c r="R6" s="39" t="str">
        <f>IF('Saisie identification opé'!D$21&gt;0,'Saisie caractéristiques opé'!$B16&amp;" bureaux","")</f>
        <v/>
      </c>
    </row>
    <row r="7" spans="1:18" ht="14.5">
      <c r="B7" s="8">
        <v>0.19600000000000001</v>
      </c>
      <c r="F7" s="51"/>
      <c r="G7" t="s">
        <v>83</v>
      </c>
      <c r="H7" s="37">
        <v>62217</v>
      </c>
      <c r="I7" s="37">
        <v>62004</v>
      </c>
      <c r="J7" s="37">
        <v>25</v>
      </c>
      <c r="K7" s="54">
        <v>30</v>
      </c>
      <c r="M7" s="37">
        <v>59113</v>
      </c>
      <c r="N7" s="37">
        <v>59111</v>
      </c>
      <c r="O7" s="37" t="s">
        <v>940</v>
      </c>
      <c r="P7" s="133" t="s">
        <v>1689</v>
      </c>
      <c r="Q7" s="133" t="s">
        <v>1688</v>
      </c>
      <c r="R7" s="39" t="str">
        <f>IF(R8="",""," et ")</f>
        <v/>
      </c>
    </row>
    <row r="8" spans="1:18" ht="14.5">
      <c r="B8" s="8">
        <v>0</v>
      </c>
      <c r="F8" s="51"/>
      <c r="G8" t="s">
        <v>84</v>
      </c>
      <c r="H8" s="37">
        <v>62121</v>
      </c>
      <c r="I8" s="37">
        <v>62005</v>
      </c>
      <c r="J8" s="37">
        <v>25</v>
      </c>
      <c r="K8" s="54">
        <v>25</v>
      </c>
      <c r="M8" s="37">
        <v>59114</v>
      </c>
      <c r="N8" s="37">
        <v>59111</v>
      </c>
      <c r="O8" s="37" t="s">
        <v>1581</v>
      </c>
      <c r="P8" s="133" t="s">
        <v>1685</v>
      </c>
      <c r="Q8" s="133" t="s">
        <v>1688</v>
      </c>
      <c r="R8" s="39" t="str">
        <f>IF('Saisie identification opé'!E$21&gt;0,'Saisie caractéristiques opé'!$B17&amp;" équipements","")</f>
        <v/>
      </c>
    </row>
    <row r="9" spans="1:18" ht="14.5">
      <c r="F9" s="51"/>
      <c r="G9" t="s">
        <v>85</v>
      </c>
      <c r="H9" s="37">
        <v>62121</v>
      </c>
      <c r="I9" s="37">
        <v>62006</v>
      </c>
      <c r="J9" s="37">
        <v>16</v>
      </c>
      <c r="K9" s="54">
        <v>16</v>
      </c>
      <c r="M9" s="37">
        <v>59115</v>
      </c>
      <c r="N9" s="37">
        <v>59112</v>
      </c>
      <c r="O9" s="37" t="s">
        <v>122</v>
      </c>
      <c r="P9" s="133" t="s">
        <v>1685</v>
      </c>
      <c r="Q9" s="133" t="s">
        <v>1688</v>
      </c>
    </row>
    <row r="10" spans="1:18" ht="14.5">
      <c r="F10" s="51"/>
      <c r="G10" t="s">
        <v>86</v>
      </c>
      <c r="H10" s="37">
        <v>62144</v>
      </c>
      <c r="I10" s="37">
        <v>62007</v>
      </c>
      <c r="J10" s="37">
        <v>25</v>
      </c>
      <c r="K10" s="54">
        <v>25</v>
      </c>
      <c r="M10" s="37">
        <v>59116</v>
      </c>
      <c r="N10" s="37">
        <v>59112</v>
      </c>
      <c r="O10" s="37" t="s">
        <v>414</v>
      </c>
      <c r="P10" s="133" t="s">
        <v>1685</v>
      </c>
      <c r="Q10" s="133" t="s">
        <v>1688</v>
      </c>
    </row>
    <row r="11" spans="1:18" ht="14.5">
      <c r="F11" s="51"/>
      <c r="G11" t="s">
        <v>87</v>
      </c>
      <c r="H11" s="37">
        <v>62380</v>
      </c>
      <c r="I11" s="37">
        <v>62008</v>
      </c>
      <c r="J11" s="37">
        <v>25</v>
      </c>
      <c r="K11" s="54">
        <v>25</v>
      </c>
      <c r="M11" s="37">
        <v>59117</v>
      </c>
      <c r="N11" s="37">
        <v>59113</v>
      </c>
      <c r="O11" s="37" t="s">
        <v>1400</v>
      </c>
      <c r="P11" s="133" t="s">
        <v>1685</v>
      </c>
      <c r="Q11" s="133" t="s">
        <v>1690</v>
      </c>
    </row>
    <row r="12" spans="1:18" ht="14.5">
      <c r="F12" s="51"/>
      <c r="G12" t="s">
        <v>88</v>
      </c>
      <c r="H12" s="37">
        <v>62116</v>
      </c>
      <c r="I12" s="37">
        <v>62009</v>
      </c>
      <c r="J12" s="37">
        <v>25</v>
      </c>
      <c r="K12" s="54">
        <v>25</v>
      </c>
      <c r="M12" s="37">
        <v>59118</v>
      </c>
      <c r="N12" s="37">
        <v>59114</v>
      </c>
      <c r="O12" s="37" t="s">
        <v>540</v>
      </c>
      <c r="P12" s="133" t="s">
        <v>1685</v>
      </c>
      <c r="Q12" s="133" t="s">
        <v>1688</v>
      </c>
    </row>
    <row r="13" spans="1:18" ht="14.5">
      <c r="F13" s="51"/>
      <c r="G13" t="s">
        <v>89</v>
      </c>
      <c r="H13" s="37">
        <v>62380</v>
      </c>
      <c r="I13" s="37">
        <v>62010</v>
      </c>
      <c r="J13" s="37">
        <v>16</v>
      </c>
      <c r="K13" s="54">
        <v>16</v>
      </c>
      <c r="M13" s="37">
        <v>59119</v>
      </c>
      <c r="N13" s="37">
        <v>59114</v>
      </c>
      <c r="O13" s="37" t="s">
        <v>1370</v>
      </c>
      <c r="P13" s="133" t="s">
        <v>1685</v>
      </c>
      <c r="Q13" s="133" t="s">
        <v>1690</v>
      </c>
    </row>
    <row r="14" spans="1:18" ht="14.5">
      <c r="F14" s="51"/>
      <c r="G14" t="s">
        <v>90</v>
      </c>
      <c r="H14" s="37">
        <v>62161</v>
      </c>
      <c r="I14" s="37">
        <v>62011</v>
      </c>
      <c r="J14" s="37">
        <v>25</v>
      </c>
      <c r="K14" s="54">
        <v>25</v>
      </c>
      <c r="M14" s="37">
        <v>59120</v>
      </c>
      <c r="N14" s="37">
        <v>59114</v>
      </c>
      <c r="O14" s="37" t="s">
        <v>1434</v>
      </c>
      <c r="P14" s="133" t="s">
        <v>1685</v>
      </c>
      <c r="Q14" s="133" t="s">
        <v>1688</v>
      </c>
    </row>
    <row r="15" spans="1:18" ht="14.5">
      <c r="F15" s="51"/>
      <c r="G15" t="s">
        <v>91</v>
      </c>
      <c r="H15" s="37">
        <v>62690</v>
      </c>
      <c r="I15" s="37">
        <v>62012</v>
      </c>
      <c r="J15" s="37">
        <v>25</v>
      </c>
      <c r="K15" s="54">
        <v>25</v>
      </c>
      <c r="M15" s="37">
        <v>59121</v>
      </c>
      <c r="N15" s="37">
        <v>59114</v>
      </c>
      <c r="O15" s="37" t="s">
        <v>1447</v>
      </c>
      <c r="P15" s="133" t="s">
        <v>1685</v>
      </c>
      <c r="Q15" s="133" t="s">
        <v>1688</v>
      </c>
    </row>
    <row r="16" spans="1:18" ht="14.5">
      <c r="F16" s="51"/>
      <c r="G16" t="s">
        <v>92</v>
      </c>
      <c r="H16" s="37">
        <v>62217</v>
      </c>
      <c r="I16" s="37">
        <v>62013</v>
      </c>
      <c r="J16" s="37">
        <v>25</v>
      </c>
      <c r="K16" s="54">
        <v>25</v>
      </c>
      <c r="M16" s="37">
        <v>59122</v>
      </c>
      <c r="N16" s="37">
        <v>59115</v>
      </c>
      <c r="O16" s="37" t="s">
        <v>913</v>
      </c>
      <c r="P16" s="133" t="s">
        <v>1689</v>
      </c>
      <c r="Q16" s="133" t="s">
        <v>1688</v>
      </c>
    </row>
    <row r="17" spans="6:17" ht="14.5">
      <c r="F17" s="51"/>
      <c r="G17" t="s">
        <v>93</v>
      </c>
      <c r="H17" s="37">
        <v>59149</v>
      </c>
      <c r="I17" s="37">
        <v>59003</v>
      </c>
      <c r="J17" s="37">
        <v>16</v>
      </c>
      <c r="K17" s="54">
        <v>16</v>
      </c>
      <c r="M17" s="37">
        <v>59123</v>
      </c>
      <c r="N17" s="37">
        <v>59116</v>
      </c>
      <c r="O17" s="37" t="s">
        <v>823</v>
      </c>
      <c r="P17" s="133" t="s">
        <v>1685</v>
      </c>
      <c r="Q17" s="133" t="s">
        <v>1686</v>
      </c>
    </row>
    <row r="18" spans="6:17" ht="14.5">
      <c r="F18" s="51"/>
      <c r="G18" t="s">
        <v>94</v>
      </c>
      <c r="H18" s="37">
        <v>62120</v>
      </c>
      <c r="I18" s="37">
        <v>62014</v>
      </c>
      <c r="J18" s="37">
        <v>25</v>
      </c>
      <c r="K18" s="54">
        <v>25</v>
      </c>
      <c r="M18" s="37">
        <v>59124</v>
      </c>
      <c r="N18" s="37">
        <v>59117</v>
      </c>
      <c r="O18" s="37" t="s">
        <v>1585</v>
      </c>
      <c r="P18" s="133" t="s">
        <v>1685</v>
      </c>
      <c r="Q18" s="133" t="s">
        <v>1690</v>
      </c>
    </row>
    <row r="19" spans="6:17" ht="14.5">
      <c r="F19" s="51"/>
      <c r="G19" t="s">
        <v>95</v>
      </c>
      <c r="H19" s="37">
        <v>62180</v>
      </c>
      <c r="I19" s="37">
        <v>62015</v>
      </c>
      <c r="J19" s="37">
        <v>25</v>
      </c>
      <c r="K19" s="54">
        <v>25</v>
      </c>
      <c r="M19" s="37">
        <v>59125</v>
      </c>
      <c r="N19" s="37">
        <v>59118</v>
      </c>
      <c r="O19" s="37" t="s">
        <v>1556</v>
      </c>
      <c r="P19" s="133" t="s">
        <v>1685</v>
      </c>
      <c r="Q19" s="133" t="s">
        <v>1690</v>
      </c>
    </row>
    <row r="20" spans="6:17" ht="14.5">
      <c r="F20" s="51"/>
      <c r="G20" t="s">
        <v>96</v>
      </c>
      <c r="H20" s="37">
        <v>62180</v>
      </c>
      <c r="I20" s="37">
        <v>62016</v>
      </c>
      <c r="J20" s="37">
        <v>25</v>
      </c>
      <c r="K20" s="54">
        <v>25</v>
      </c>
      <c r="M20" s="37">
        <v>59126</v>
      </c>
      <c r="N20" s="37">
        <v>59119</v>
      </c>
      <c r="O20" s="37" t="s">
        <v>1583</v>
      </c>
      <c r="P20" s="133" t="s">
        <v>1685</v>
      </c>
      <c r="Q20" s="133" t="s">
        <v>1690</v>
      </c>
    </row>
    <row r="21" spans="6:17" ht="14.5">
      <c r="F21" s="51"/>
      <c r="G21" t="s">
        <v>97</v>
      </c>
      <c r="H21" s="37">
        <v>59310</v>
      </c>
      <c r="I21" s="37">
        <v>59004</v>
      </c>
      <c r="J21" s="37">
        <v>25</v>
      </c>
      <c r="K21" s="54">
        <v>25</v>
      </c>
      <c r="M21" s="37">
        <v>59127</v>
      </c>
      <c r="N21" s="37">
        <v>59120</v>
      </c>
      <c r="O21" s="37" t="s">
        <v>967</v>
      </c>
      <c r="P21" s="133" t="s">
        <v>1685</v>
      </c>
      <c r="Q21" s="133" t="s">
        <v>1691</v>
      </c>
    </row>
    <row r="22" spans="6:17" ht="14.5">
      <c r="F22" s="51"/>
      <c r="G22" t="s">
        <v>98</v>
      </c>
      <c r="H22" s="37">
        <v>62650</v>
      </c>
      <c r="I22" s="37">
        <v>62017</v>
      </c>
      <c r="J22" s="37">
        <v>16</v>
      </c>
      <c r="K22" s="54">
        <v>16</v>
      </c>
      <c r="M22" s="37">
        <v>59128</v>
      </c>
      <c r="N22" s="37">
        <v>59121</v>
      </c>
      <c r="O22" s="37" t="s">
        <v>754</v>
      </c>
      <c r="P22" s="133" t="s">
        <v>1685</v>
      </c>
      <c r="Q22" s="133" t="s">
        <v>1690</v>
      </c>
    </row>
    <row r="23" spans="6:17" ht="14.5">
      <c r="F23" s="51"/>
      <c r="G23" t="s">
        <v>99</v>
      </c>
      <c r="H23" s="37">
        <v>62170</v>
      </c>
      <c r="I23" s="37">
        <v>62018</v>
      </c>
      <c r="J23" s="37">
        <v>25</v>
      </c>
      <c r="K23" s="54">
        <v>25</v>
      </c>
      <c r="M23" s="37">
        <v>59129</v>
      </c>
      <c r="N23" s="37">
        <v>59121</v>
      </c>
      <c r="O23" s="37" t="s">
        <v>1210</v>
      </c>
      <c r="P23" s="133" t="s">
        <v>1685</v>
      </c>
      <c r="Q23" s="133" t="s">
        <v>1690</v>
      </c>
    </row>
    <row r="24" spans="6:17" ht="14.5">
      <c r="F24" s="51"/>
      <c r="G24" t="s">
        <v>100</v>
      </c>
      <c r="H24" s="37">
        <v>62160</v>
      </c>
      <c r="I24" s="37">
        <v>62019</v>
      </c>
      <c r="J24" s="37">
        <v>25</v>
      </c>
      <c r="K24" s="54">
        <v>25</v>
      </c>
      <c r="M24" s="37">
        <v>59130</v>
      </c>
      <c r="N24" s="37">
        <v>59122</v>
      </c>
      <c r="O24" s="37" t="s">
        <v>812</v>
      </c>
      <c r="P24" s="133" t="s">
        <v>1687</v>
      </c>
      <c r="Q24" s="133" t="s">
        <v>1688</v>
      </c>
    </row>
    <row r="25" spans="6:17" ht="14.5">
      <c r="F25" s="51"/>
      <c r="G25" t="s">
        <v>101</v>
      </c>
      <c r="H25" s="37">
        <v>62850</v>
      </c>
      <c r="I25" s="37">
        <v>62020</v>
      </c>
      <c r="J25" s="37">
        <v>25</v>
      </c>
      <c r="K25" s="54">
        <v>25</v>
      </c>
      <c r="M25" s="37">
        <v>59131</v>
      </c>
      <c r="N25" s="37">
        <v>59122</v>
      </c>
      <c r="O25" s="37" t="s">
        <v>852</v>
      </c>
      <c r="P25" s="133" t="s">
        <v>1685</v>
      </c>
      <c r="Q25" s="133" t="s">
        <v>1690</v>
      </c>
    </row>
    <row r="26" spans="6:17" ht="14.5">
      <c r="F26" s="51"/>
      <c r="G26" t="s">
        <v>102</v>
      </c>
      <c r="H26" s="37">
        <v>62650</v>
      </c>
      <c r="I26" s="37">
        <v>62021</v>
      </c>
      <c r="J26" s="37">
        <v>16</v>
      </c>
      <c r="K26" s="54">
        <v>16</v>
      </c>
      <c r="M26" s="37">
        <v>59132</v>
      </c>
      <c r="N26" s="37">
        <v>59122</v>
      </c>
      <c r="O26" s="37" t="s">
        <v>920</v>
      </c>
      <c r="P26" s="133" t="s">
        <v>1685</v>
      </c>
      <c r="Q26" s="133" t="s">
        <v>1690</v>
      </c>
    </row>
    <row r="27" spans="6:17" ht="14.5">
      <c r="F27" s="51"/>
      <c r="G27" t="s">
        <v>103</v>
      </c>
      <c r="H27" s="37">
        <v>62142</v>
      </c>
      <c r="I27" s="37">
        <v>62022</v>
      </c>
      <c r="J27" s="37">
        <v>16</v>
      </c>
      <c r="K27" s="54">
        <v>16</v>
      </c>
      <c r="M27" s="37">
        <v>59133</v>
      </c>
      <c r="N27" s="37">
        <v>59122</v>
      </c>
      <c r="O27" s="37" t="s">
        <v>1155</v>
      </c>
      <c r="P27" s="133" t="s">
        <v>1685</v>
      </c>
      <c r="Q27" s="133" t="s">
        <v>1690</v>
      </c>
    </row>
    <row r="28" spans="6:17" ht="14.5">
      <c r="F28" s="51"/>
      <c r="G28" t="s">
        <v>104</v>
      </c>
      <c r="H28" s="37">
        <v>59251</v>
      </c>
      <c r="I28" s="37">
        <v>59005</v>
      </c>
      <c r="J28" s="37">
        <v>25</v>
      </c>
      <c r="K28" s="54">
        <v>30</v>
      </c>
      <c r="M28" s="37">
        <v>59134</v>
      </c>
      <c r="N28" s="37">
        <v>59122</v>
      </c>
      <c r="O28" s="37" t="s">
        <v>1265</v>
      </c>
      <c r="P28" s="133" t="s">
        <v>1685</v>
      </c>
      <c r="Q28" s="133" t="s">
        <v>1691</v>
      </c>
    </row>
    <row r="29" spans="6:17" ht="14.5">
      <c r="F29" s="51"/>
      <c r="G29" t="s">
        <v>105</v>
      </c>
      <c r="H29" s="37">
        <v>62157</v>
      </c>
      <c r="I29" s="37">
        <v>62023</v>
      </c>
      <c r="J29" s="37">
        <v>25</v>
      </c>
      <c r="K29" s="54">
        <v>25</v>
      </c>
      <c r="M29" s="37">
        <v>59135</v>
      </c>
      <c r="N29" s="37">
        <v>59123</v>
      </c>
      <c r="O29" s="37" t="s">
        <v>347</v>
      </c>
      <c r="P29" s="133" t="s">
        <v>1687</v>
      </c>
      <c r="Q29" s="133" t="s">
        <v>1688</v>
      </c>
    </row>
    <row r="30" spans="6:17" ht="14.5">
      <c r="F30" s="51"/>
      <c r="G30" t="s">
        <v>106</v>
      </c>
      <c r="H30" s="37">
        <v>62850</v>
      </c>
      <c r="I30" s="37">
        <v>62024</v>
      </c>
      <c r="J30" s="37">
        <v>25</v>
      </c>
      <c r="K30" s="54">
        <v>25</v>
      </c>
      <c r="M30" s="37">
        <v>59136</v>
      </c>
      <c r="N30" s="37">
        <v>59123</v>
      </c>
      <c r="O30" s="37" t="s">
        <v>1620</v>
      </c>
      <c r="P30" s="133" t="s">
        <v>1685</v>
      </c>
      <c r="Q30" s="133" t="s">
        <v>1690</v>
      </c>
    </row>
    <row r="31" spans="6:17" ht="14.5">
      <c r="F31" s="51"/>
      <c r="G31" t="s">
        <v>107</v>
      </c>
      <c r="H31" s="37">
        <v>62164</v>
      </c>
      <c r="I31" s="37">
        <v>62025</v>
      </c>
      <c r="J31" s="37">
        <v>25</v>
      </c>
      <c r="K31" s="54">
        <v>25</v>
      </c>
      <c r="M31" s="37">
        <v>59137</v>
      </c>
      <c r="N31" s="37">
        <v>59124</v>
      </c>
      <c r="O31" s="37" t="s">
        <v>572</v>
      </c>
      <c r="P31" s="133" t="s">
        <v>1685</v>
      </c>
      <c r="Q31" s="133" t="s">
        <v>1690</v>
      </c>
    </row>
    <row r="32" spans="6:17" ht="14.5">
      <c r="F32" s="51"/>
      <c r="G32" t="s">
        <v>108</v>
      </c>
      <c r="H32" s="37">
        <v>62310</v>
      </c>
      <c r="I32" s="37">
        <v>62026</v>
      </c>
      <c r="J32" s="37">
        <v>16</v>
      </c>
      <c r="K32" s="54">
        <v>16</v>
      </c>
      <c r="M32" s="37">
        <v>59138</v>
      </c>
      <c r="N32" s="37">
        <v>59125</v>
      </c>
      <c r="O32" s="37" t="s">
        <v>1482</v>
      </c>
      <c r="P32" s="133" t="s">
        <v>1685</v>
      </c>
      <c r="Q32" s="133" t="s">
        <v>1690</v>
      </c>
    </row>
    <row r="33" spans="6:17" ht="14.5">
      <c r="F33" s="51"/>
      <c r="G33" t="s">
        <v>109</v>
      </c>
      <c r="H33" s="37">
        <v>62127</v>
      </c>
      <c r="I33" s="37">
        <v>62027</v>
      </c>
      <c r="J33" s="37">
        <v>25</v>
      </c>
      <c r="K33" s="54">
        <v>25</v>
      </c>
      <c r="M33" s="37">
        <v>59139</v>
      </c>
      <c r="N33" s="37">
        <v>59126</v>
      </c>
      <c r="O33" s="37" t="s">
        <v>952</v>
      </c>
      <c r="P33" s="133" t="s">
        <v>1685</v>
      </c>
      <c r="Q33" s="133" t="s">
        <v>1688</v>
      </c>
    </row>
    <row r="34" spans="6:17" ht="14.5">
      <c r="F34" s="51"/>
      <c r="G34" t="s">
        <v>110</v>
      </c>
      <c r="H34" s="37">
        <v>62190</v>
      </c>
      <c r="I34" s="37">
        <v>62028</v>
      </c>
      <c r="J34" s="37">
        <v>25</v>
      </c>
      <c r="K34" s="54">
        <v>25</v>
      </c>
      <c r="M34" s="37">
        <v>59140</v>
      </c>
      <c r="N34" s="37">
        <v>59127</v>
      </c>
      <c r="O34" s="37" t="s">
        <v>497</v>
      </c>
      <c r="P34" s="133" t="s">
        <v>1687</v>
      </c>
      <c r="Q34" s="133" t="s">
        <v>1688</v>
      </c>
    </row>
    <row r="35" spans="6:17" ht="14.5">
      <c r="F35" s="51"/>
      <c r="G35" t="s">
        <v>111</v>
      </c>
      <c r="H35" s="37">
        <v>62260</v>
      </c>
      <c r="I35" s="37">
        <v>62029</v>
      </c>
      <c r="J35" s="37">
        <v>25</v>
      </c>
      <c r="K35" s="54">
        <v>25</v>
      </c>
      <c r="M35" s="37">
        <v>59141</v>
      </c>
      <c r="N35" s="37">
        <v>59127</v>
      </c>
      <c r="O35" s="37" t="s">
        <v>543</v>
      </c>
      <c r="P35" s="133" t="s">
        <v>1687</v>
      </c>
      <c r="Q35" s="133" t="s">
        <v>1688</v>
      </c>
    </row>
    <row r="36" spans="6:17" ht="14.5">
      <c r="F36" s="51"/>
      <c r="G36" t="s">
        <v>112</v>
      </c>
      <c r="H36" s="37">
        <v>59144</v>
      </c>
      <c r="I36" s="37">
        <v>59006</v>
      </c>
      <c r="J36" s="37">
        <v>16</v>
      </c>
      <c r="K36" s="54">
        <v>16</v>
      </c>
      <c r="M36" s="37">
        <v>59142</v>
      </c>
      <c r="N36" s="37">
        <v>59127</v>
      </c>
      <c r="O36" s="37" t="s">
        <v>577</v>
      </c>
      <c r="P36" s="133" t="s">
        <v>1685</v>
      </c>
      <c r="Q36" s="133" t="s">
        <v>1686</v>
      </c>
    </row>
    <row r="37" spans="6:17" ht="14.5">
      <c r="F37" s="51"/>
      <c r="G37" t="s">
        <v>113</v>
      </c>
      <c r="H37" s="37">
        <v>62760</v>
      </c>
      <c r="I37" s="37">
        <v>62030</v>
      </c>
      <c r="J37" s="37">
        <v>16</v>
      </c>
      <c r="K37" s="54">
        <v>16</v>
      </c>
      <c r="M37" s="37">
        <v>59143</v>
      </c>
      <c r="N37" s="37">
        <v>59127</v>
      </c>
      <c r="O37" s="37" t="s">
        <v>990</v>
      </c>
      <c r="P37" s="133" t="s">
        <v>1685</v>
      </c>
      <c r="Q37" s="133" t="s">
        <v>1688</v>
      </c>
    </row>
    <row r="38" spans="6:17" ht="14.5">
      <c r="F38" s="51"/>
      <c r="G38" t="s">
        <v>114</v>
      </c>
      <c r="H38" s="37">
        <v>62340</v>
      </c>
      <c r="I38" s="37">
        <v>62031</v>
      </c>
      <c r="J38" s="37">
        <v>25</v>
      </c>
      <c r="K38" s="54">
        <v>25</v>
      </c>
      <c r="M38" s="37">
        <v>59144</v>
      </c>
      <c r="N38" s="37">
        <v>59127</v>
      </c>
      <c r="O38" s="37" t="s">
        <v>1550</v>
      </c>
      <c r="P38" s="133" t="s">
        <v>1685</v>
      </c>
      <c r="Q38" s="133" t="s">
        <v>1690</v>
      </c>
    </row>
    <row r="39" spans="6:17" ht="14.5">
      <c r="F39" s="51"/>
      <c r="G39" t="s">
        <v>115</v>
      </c>
      <c r="H39" s="37">
        <v>62143</v>
      </c>
      <c r="I39" s="37">
        <v>62032</v>
      </c>
      <c r="J39" s="37">
        <v>25</v>
      </c>
      <c r="K39" s="54">
        <v>25</v>
      </c>
      <c r="M39" s="37">
        <v>59145</v>
      </c>
      <c r="N39" s="37">
        <v>59128</v>
      </c>
      <c r="O39" s="37" t="s">
        <v>629</v>
      </c>
      <c r="P39" s="133" t="s">
        <v>1687</v>
      </c>
      <c r="Q39" s="133" t="s">
        <v>1688</v>
      </c>
    </row>
    <row r="40" spans="6:17" ht="14.5">
      <c r="F40" s="51"/>
      <c r="G40" t="s">
        <v>116</v>
      </c>
      <c r="H40" s="37">
        <v>59194</v>
      </c>
      <c r="I40" s="37">
        <v>59007</v>
      </c>
      <c r="J40" s="37">
        <v>25</v>
      </c>
      <c r="K40" s="54">
        <v>25</v>
      </c>
      <c r="M40" s="37">
        <v>59146</v>
      </c>
      <c r="N40" s="37">
        <v>59129</v>
      </c>
      <c r="O40" s="37" t="s">
        <v>172</v>
      </c>
      <c r="P40" s="133" t="s">
        <v>1687</v>
      </c>
      <c r="Q40" s="133" t="s">
        <v>1688</v>
      </c>
    </row>
    <row r="41" spans="6:17" ht="14.5">
      <c r="F41" s="51"/>
      <c r="G41" t="s">
        <v>117</v>
      </c>
      <c r="H41" s="37">
        <v>59580</v>
      </c>
      <c r="I41" s="37">
        <v>59008</v>
      </c>
      <c r="J41" s="37">
        <v>25</v>
      </c>
      <c r="K41" s="54">
        <v>30</v>
      </c>
      <c r="M41" s="37">
        <v>59147</v>
      </c>
      <c r="N41" s="37">
        <v>59130</v>
      </c>
      <c r="O41" s="37" t="s">
        <v>878</v>
      </c>
      <c r="P41" s="133" t="s">
        <v>1687</v>
      </c>
      <c r="Q41" s="133" t="s">
        <v>1688</v>
      </c>
    </row>
    <row r="42" spans="6:17" ht="14.5">
      <c r="F42" s="51"/>
      <c r="G42" t="s">
        <v>118</v>
      </c>
      <c r="H42" s="37">
        <v>62880</v>
      </c>
      <c r="I42" s="37">
        <v>62033</v>
      </c>
      <c r="J42" s="37">
        <v>25</v>
      </c>
      <c r="K42" s="54">
        <v>25</v>
      </c>
      <c r="M42" s="37">
        <v>59148</v>
      </c>
      <c r="N42" s="37">
        <v>59131</v>
      </c>
      <c r="O42" s="37" t="s">
        <v>1295</v>
      </c>
      <c r="P42" s="133" t="s">
        <v>1687</v>
      </c>
      <c r="Q42" s="133" t="s">
        <v>1688</v>
      </c>
    </row>
    <row r="43" spans="6:17" ht="14.5">
      <c r="F43" s="51"/>
      <c r="G43" t="s">
        <v>119</v>
      </c>
      <c r="H43" s="37">
        <v>62149</v>
      </c>
      <c r="I43" s="37">
        <v>62034</v>
      </c>
      <c r="J43" s="37">
        <v>25</v>
      </c>
      <c r="K43" s="54">
        <v>25</v>
      </c>
      <c r="M43" s="37">
        <v>59149</v>
      </c>
      <c r="N43" s="37">
        <v>59132</v>
      </c>
      <c r="O43" s="37" t="s">
        <v>193</v>
      </c>
      <c r="P43" s="133" t="s">
        <v>1687</v>
      </c>
      <c r="Q43" s="133" t="s">
        <v>1688</v>
      </c>
    </row>
    <row r="44" spans="6:17" ht="14.5">
      <c r="F44" s="51"/>
      <c r="G44" t="s">
        <v>120</v>
      </c>
      <c r="H44" s="37">
        <v>59400</v>
      </c>
      <c r="I44" s="37">
        <v>59010</v>
      </c>
      <c r="J44" s="37">
        <v>16</v>
      </c>
      <c r="K44" s="54">
        <v>16</v>
      </c>
      <c r="M44" s="37">
        <v>59150</v>
      </c>
      <c r="N44" s="37">
        <v>59132</v>
      </c>
      <c r="O44" s="37" t="s">
        <v>557</v>
      </c>
      <c r="P44" s="133" t="s">
        <v>1689</v>
      </c>
      <c r="Q44" s="133" t="s">
        <v>1686</v>
      </c>
    </row>
    <row r="45" spans="6:17" ht="14.5">
      <c r="F45" s="51"/>
      <c r="G45" t="s">
        <v>121</v>
      </c>
      <c r="H45" s="37">
        <v>62232</v>
      </c>
      <c r="I45" s="37">
        <v>62035</v>
      </c>
      <c r="J45" s="37">
        <v>25</v>
      </c>
      <c r="K45" s="54">
        <v>25</v>
      </c>
      <c r="M45" s="37">
        <v>59151</v>
      </c>
      <c r="N45" s="37">
        <v>59132</v>
      </c>
      <c r="O45" s="37" t="s">
        <v>689</v>
      </c>
      <c r="P45" s="133" t="s">
        <v>1687</v>
      </c>
      <c r="Q45" s="133" t="s">
        <v>1688</v>
      </c>
    </row>
    <row r="46" spans="6:17" ht="14.5">
      <c r="F46" s="51"/>
      <c r="G46" t="s">
        <v>122</v>
      </c>
      <c r="H46" s="37">
        <v>59112</v>
      </c>
      <c r="I46" s="37">
        <v>59011</v>
      </c>
      <c r="J46" s="37">
        <v>25</v>
      </c>
      <c r="K46" s="54">
        <v>30</v>
      </c>
      <c r="M46" s="37">
        <v>59152</v>
      </c>
      <c r="N46" s="37">
        <v>59132</v>
      </c>
      <c r="O46" s="37" t="s">
        <v>1086</v>
      </c>
      <c r="P46" s="133" t="s">
        <v>1685</v>
      </c>
      <c r="Q46" s="133" t="s">
        <v>1691</v>
      </c>
    </row>
    <row r="47" spans="6:17" ht="14.5">
      <c r="F47" s="51"/>
      <c r="G47" t="s">
        <v>123</v>
      </c>
      <c r="H47" s="37">
        <v>59186</v>
      </c>
      <c r="I47" s="37">
        <v>59012</v>
      </c>
      <c r="J47" s="37">
        <v>25</v>
      </c>
      <c r="K47" s="54">
        <v>25</v>
      </c>
      <c r="M47" s="37">
        <v>59153</v>
      </c>
      <c r="N47" s="37">
        <v>59132</v>
      </c>
      <c r="O47" s="37" t="s">
        <v>1150</v>
      </c>
      <c r="P47" s="133" t="s">
        <v>1685</v>
      </c>
      <c r="Q47" s="133" t="s">
        <v>1686</v>
      </c>
    </row>
    <row r="48" spans="6:17" ht="14.5">
      <c r="F48" s="51"/>
      <c r="G48" t="s">
        <v>124</v>
      </c>
      <c r="H48" s="37">
        <v>59152</v>
      </c>
      <c r="I48" s="37">
        <v>59013</v>
      </c>
      <c r="J48" s="37">
        <v>25</v>
      </c>
      <c r="K48" s="54">
        <v>25</v>
      </c>
      <c r="M48" s="37">
        <v>59154</v>
      </c>
      <c r="N48" s="37">
        <v>59132</v>
      </c>
      <c r="O48" s="37" t="s">
        <v>1479</v>
      </c>
      <c r="P48" s="133" t="s">
        <v>1692</v>
      </c>
      <c r="Q48" s="133" t="s">
        <v>1691</v>
      </c>
    </row>
    <row r="49" spans="6:17" ht="14.5">
      <c r="F49" s="51"/>
      <c r="G49" t="s">
        <v>125</v>
      </c>
      <c r="H49" s="37">
        <v>62134</v>
      </c>
      <c r="I49" s="37">
        <v>62036</v>
      </c>
      <c r="J49" s="37">
        <v>16</v>
      </c>
      <c r="K49" s="54">
        <v>16</v>
      </c>
      <c r="M49" s="37">
        <v>59155</v>
      </c>
      <c r="N49" s="37">
        <v>59132</v>
      </c>
      <c r="O49" s="37" t="s">
        <v>1552</v>
      </c>
      <c r="P49" s="133" t="s">
        <v>1685</v>
      </c>
      <c r="Q49" s="133" t="s">
        <v>1688</v>
      </c>
    </row>
    <row r="50" spans="6:17" ht="14.5">
      <c r="F50" s="51"/>
      <c r="G50" t="s">
        <v>126</v>
      </c>
      <c r="H50" s="37">
        <v>59410</v>
      </c>
      <c r="I50" s="37">
        <v>59014</v>
      </c>
      <c r="J50" s="37">
        <v>25</v>
      </c>
      <c r="K50" s="54">
        <v>30</v>
      </c>
      <c r="M50" s="37">
        <v>59156</v>
      </c>
      <c r="N50" s="37">
        <v>59133</v>
      </c>
      <c r="O50" s="37" t="s">
        <v>395</v>
      </c>
      <c r="P50" s="133" t="s">
        <v>1687</v>
      </c>
      <c r="Q50" s="133" t="s">
        <v>1686</v>
      </c>
    </row>
    <row r="51" spans="6:17" ht="14.5">
      <c r="F51" s="51"/>
      <c r="G51" t="s">
        <v>127</v>
      </c>
      <c r="H51" s="37">
        <v>62223</v>
      </c>
      <c r="I51" s="37">
        <v>62037</v>
      </c>
      <c r="J51" s="37">
        <v>25</v>
      </c>
      <c r="K51" s="54">
        <v>25</v>
      </c>
      <c r="M51" s="37">
        <v>59157</v>
      </c>
      <c r="N51" s="37">
        <v>59133</v>
      </c>
      <c r="O51" s="37" t="s">
        <v>1183</v>
      </c>
      <c r="P51" s="133" t="s">
        <v>1689</v>
      </c>
      <c r="Q51" s="133" t="s">
        <v>1688</v>
      </c>
    </row>
    <row r="52" spans="6:17" ht="14.5">
      <c r="F52" s="51"/>
      <c r="G52" t="s">
        <v>128</v>
      </c>
      <c r="H52" s="37">
        <v>62610</v>
      </c>
      <c r="I52" s="37">
        <v>62038</v>
      </c>
      <c r="J52" s="37">
        <v>25</v>
      </c>
      <c r="K52" s="54">
        <v>25</v>
      </c>
      <c r="M52" s="37">
        <v>59158</v>
      </c>
      <c r="N52" s="37">
        <v>59134</v>
      </c>
      <c r="O52" s="37" t="s">
        <v>217</v>
      </c>
      <c r="P52" s="133" t="s">
        <v>1685</v>
      </c>
      <c r="Q52" s="133" t="s">
        <v>1690</v>
      </c>
    </row>
    <row r="53" spans="6:17" ht="14.5">
      <c r="F53" s="51"/>
      <c r="G53" t="s">
        <v>129</v>
      </c>
      <c r="H53" s="37">
        <v>59151</v>
      </c>
      <c r="I53" s="37">
        <v>59015</v>
      </c>
      <c r="J53" s="37">
        <v>25</v>
      </c>
      <c r="K53" s="54">
        <v>25</v>
      </c>
      <c r="M53" s="37">
        <v>59159</v>
      </c>
      <c r="N53" s="37">
        <v>59134</v>
      </c>
      <c r="O53" s="37" t="s">
        <v>656</v>
      </c>
      <c r="P53" s="133" t="s">
        <v>1687</v>
      </c>
      <c r="Q53" s="133" t="s">
        <v>1688</v>
      </c>
    </row>
    <row r="54" spans="6:17" ht="14.5">
      <c r="F54" s="51"/>
      <c r="G54" t="s">
        <v>130</v>
      </c>
      <c r="H54" s="37">
        <v>62580</v>
      </c>
      <c r="I54" s="37">
        <v>62039</v>
      </c>
      <c r="J54" s="37">
        <v>25</v>
      </c>
      <c r="K54" s="54">
        <v>25</v>
      </c>
      <c r="M54" s="37">
        <v>59160</v>
      </c>
      <c r="N54" s="37">
        <v>59134</v>
      </c>
      <c r="O54" s="37" t="s">
        <v>785</v>
      </c>
      <c r="P54" s="133" t="s">
        <v>1685</v>
      </c>
      <c r="Q54" s="133" t="s">
        <v>1688</v>
      </c>
    </row>
    <row r="55" spans="6:17" ht="14.5">
      <c r="F55" s="51"/>
      <c r="G55" t="s">
        <v>131</v>
      </c>
      <c r="H55" s="37">
        <v>59380</v>
      </c>
      <c r="I55" s="37">
        <v>59016</v>
      </c>
      <c r="J55" s="37">
        <v>25</v>
      </c>
      <c r="K55" s="54">
        <v>25</v>
      </c>
      <c r="M55" s="37">
        <v>59161</v>
      </c>
      <c r="N55" s="37">
        <v>59134</v>
      </c>
      <c r="O55" s="37" t="s">
        <v>894</v>
      </c>
      <c r="P55" s="133" t="s">
        <v>1693</v>
      </c>
      <c r="Q55" s="133" t="s">
        <v>1690</v>
      </c>
    </row>
    <row r="56" spans="6:17" ht="14.5">
      <c r="F56" s="51"/>
      <c r="G56" t="s">
        <v>132</v>
      </c>
      <c r="H56" s="37">
        <v>59280</v>
      </c>
      <c r="I56" s="37">
        <v>59017</v>
      </c>
      <c r="J56" s="37">
        <v>25</v>
      </c>
      <c r="K56" s="54">
        <v>50</v>
      </c>
      <c r="M56" s="37">
        <v>59162</v>
      </c>
      <c r="N56" s="37">
        <v>59134</v>
      </c>
      <c r="O56" s="37" t="s">
        <v>1589</v>
      </c>
      <c r="P56" s="133" t="s">
        <v>1692</v>
      </c>
      <c r="Q56" s="133" t="s">
        <v>1691</v>
      </c>
    </row>
    <row r="57" spans="6:17" ht="14.5">
      <c r="F57" s="51"/>
      <c r="G57" t="s">
        <v>133</v>
      </c>
      <c r="H57" s="37">
        <v>59285</v>
      </c>
      <c r="I57" s="37">
        <v>59018</v>
      </c>
      <c r="J57" s="37">
        <v>25</v>
      </c>
      <c r="K57" s="54">
        <v>25</v>
      </c>
      <c r="M57" s="37">
        <v>59163</v>
      </c>
      <c r="N57" s="37">
        <v>59135</v>
      </c>
      <c r="O57" s="37" t="s">
        <v>238</v>
      </c>
      <c r="P57" s="133" t="s">
        <v>1685</v>
      </c>
      <c r="Q57" s="133" t="s">
        <v>1690</v>
      </c>
    </row>
    <row r="58" spans="6:17" ht="14.5">
      <c r="F58" s="51"/>
      <c r="G58" t="s">
        <v>134</v>
      </c>
      <c r="H58" s="37">
        <v>62510</v>
      </c>
      <c r="I58" s="37">
        <v>62040</v>
      </c>
      <c r="J58" s="37">
        <v>25</v>
      </c>
      <c r="K58" s="54">
        <v>25</v>
      </c>
      <c r="M58" s="37">
        <v>59164</v>
      </c>
      <c r="N58" s="37">
        <v>59135</v>
      </c>
      <c r="O58" s="37" t="s">
        <v>1551</v>
      </c>
      <c r="P58" s="133" t="s">
        <v>1693</v>
      </c>
      <c r="Q58" s="133" t="s">
        <v>1690</v>
      </c>
    </row>
    <row r="59" spans="6:17" ht="14.5">
      <c r="F59" s="51"/>
      <c r="G59" t="s">
        <v>135</v>
      </c>
      <c r="H59" s="37">
        <v>62000</v>
      </c>
      <c r="I59" s="37">
        <v>62041</v>
      </c>
      <c r="J59" s="37">
        <v>25</v>
      </c>
      <c r="K59" s="54">
        <v>50</v>
      </c>
      <c r="M59" s="37">
        <v>59165</v>
      </c>
      <c r="N59" s="37">
        <v>59136</v>
      </c>
      <c r="O59" s="37" t="s">
        <v>1582</v>
      </c>
      <c r="P59" s="133" t="s">
        <v>1689</v>
      </c>
      <c r="Q59" s="133" t="s">
        <v>1688</v>
      </c>
    </row>
    <row r="60" spans="6:17" ht="14.5">
      <c r="F60" s="51"/>
      <c r="G60" t="s">
        <v>136</v>
      </c>
      <c r="H60" s="37">
        <v>59269</v>
      </c>
      <c r="I60" s="37">
        <v>59019</v>
      </c>
      <c r="J60" s="37">
        <v>25</v>
      </c>
      <c r="K60" s="54">
        <v>25</v>
      </c>
      <c r="M60" s="37">
        <v>59166</v>
      </c>
      <c r="N60" s="37">
        <v>59137</v>
      </c>
      <c r="O60" s="37" t="s">
        <v>375</v>
      </c>
      <c r="P60" s="133" t="s">
        <v>1687</v>
      </c>
      <c r="Q60" s="133" t="s">
        <v>1686</v>
      </c>
    </row>
    <row r="61" spans="6:17" ht="14.5">
      <c r="F61" s="51"/>
      <c r="G61" t="s">
        <v>137</v>
      </c>
      <c r="H61" s="37">
        <v>59600</v>
      </c>
      <c r="I61" s="37">
        <v>59021</v>
      </c>
      <c r="J61" s="37">
        <v>25</v>
      </c>
      <c r="K61" s="54">
        <v>25</v>
      </c>
      <c r="M61" s="37">
        <v>59167</v>
      </c>
      <c r="N61" s="37">
        <v>59138</v>
      </c>
      <c r="O61" s="37" t="s">
        <v>182</v>
      </c>
      <c r="P61" s="133" t="s">
        <v>1687</v>
      </c>
      <c r="Q61" s="133" t="s">
        <v>1686</v>
      </c>
    </row>
    <row r="62" spans="6:17" ht="14.5">
      <c r="F62" s="51"/>
      <c r="G62" t="s">
        <v>138</v>
      </c>
      <c r="H62" s="37">
        <v>62223</v>
      </c>
      <c r="I62" s="37">
        <v>62042</v>
      </c>
      <c r="J62" s="37">
        <v>25</v>
      </c>
      <c r="K62" s="54">
        <v>25</v>
      </c>
      <c r="M62" s="37">
        <v>59168</v>
      </c>
      <c r="N62" s="37">
        <v>59138</v>
      </c>
      <c r="O62" s="37" t="s">
        <v>747</v>
      </c>
      <c r="P62" s="133" t="s">
        <v>1689</v>
      </c>
      <c r="Q62" s="133" t="s">
        <v>1688</v>
      </c>
    </row>
    <row r="63" spans="6:17" ht="14.5">
      <c r="F63" s="51"/>
      <c r="G63" t="s">
        <v>139</v>
      </c>
      <c r="H63" s="37">
        <v>59551</v>
      </c>
      <c r="I63" s="37">
        <v>59022</v>
      </c>
      <c r="J63" s="37">
        <v>25</v>
      </c>
      <c r="K63" s="54">
        <v>25</v>
      </c>
      <c r="M63" s="37">
        <v>59169</v>
      </c>
      <c r="N63" s="37">
        <v>59138</v>
      </c>
      <c r="O63" s="37" t="s">
        <v>1198</v>
      </c>
      <c r="P63" s="133" t="s">
        <v>1685</v>
      </c>
      <c r="Q63" s="133" t="s">
        <v>1691</v>
      </c>
    </row>
    <row r="64" spans="6:17" ht="14.5">
      <c r="F64" s="51"/>
      <c r="G64" t="s">
        <v>140</v>
      </c>
      <c r="H64" s="37">
        <v>62170</v>
      </c>
      <c r="I64" s="37">
        <v>62044</v>
      </c>
      <c r="J64" s="37">
        <v>25</v>
      </c>
      <c r="K64" s="54">
        <v>25</v>
      </c>
      <c r="M64" s="37">
        <v>59170</v>
      </c>
      <c r="N64" s="37">
        <v>59138</v>
      </c>
      <c r="O64" s="37" t="s">
        <v>1519</v>
      </c>
      <c r="P64" s="133" t="s">
        <v>1685</v>
      </c>
      <c r="Q64" s="133" t="s">
        <v>1690</v>
      </c>
    </row>
    <row r="65" spans="6:17" ht="14.5">
      <c r="F65" s="51"/>
      <c r="G65" t="s">
        <v>141</v>
      </c>
      <c r="H65" s="37">
        <v>59265</v>
      </c>
      <c r="I65" s="37">
        <v>59023</v>
      </c>
      <c r="J65" s="37">
        <v>16</v>
      </c>
      <c r="K65" s="54">
        <v>16</v>
      </c>
      <c r="M65" s="37">
        <v>59171</v>
      </c>
      <c r="N65" s="37">
        <v>59139</v>
      </c>
      <c r="O65" s="37" t="s">
        <v>1131</v>
      </c>
      <c r="P65" s="133" t="s">
        <v>1685</v>
      </c>
      <c r="Q65" s="133" t="s">
        <v>1686</v>
      </c>
    </row>
    <row r="66" spans="6:17" ht="14.5">
      <c r="F66" s="51"/>
      <c r="G66" t="s">
        <v>142</v>
      </c>
      <c r="H66" s="37">
        <v>59165</v>
      </c>
      <c r="I66" s="37">
        <v>59024</v>
      </c>
      <c r="J66" s="37">
        <v>25</v>
      </c>
      <c r="K66" s="54">
        <v>25</v>
      </c>
      <c r="M66" s="37">
        <v>59172</v>
      </c>
      <c r="N66" s="37">
        <v>59139</v>
      </c>
      <c r="O66" s="37" t="s">
        <v>1575</v>
      </c>
      <c r="P66" s="133" t="s">
        <v>1687</v>
      </c>
      <c r="Q66" s="133" t="s">
        <v>1688</v>
      </c>
    </row>
    <row r="67" spans="6:17" ht="14.5">
      <c r="F67" s="51"/>
      <c r="G67" t="s">
        <v>143</v>
      </c>
      <c r="H67" s="37">
        <v>59249</v>
      </c>
      <c r="I67" s="37">
        <v>59025</v>
      </c>
      <c r="J67" s="37">
        <v>25</v>
      </c>
      <c r="K67" s="54">
        <v>25</v>
      </c>
      <c r="M67" s="37">
        <v>59173</v>
      </c>
      <c r="N67" s="37">
        <v>59140</v>
      </c>
      <c r="O67" s="37" t="s">
        <v>524</v>
      </c>
      <c r="P67" s="133" t="s">
        <v>1685</v>
      </c>
      <c r="Q67" s="133" t="s">
        <v>1691</v>
      </c>
    </row>
    <row r="68" spans="6:17" ht="14.5">
      <c r="F68" s="51"/>
      <c r="G68" t="s">
        <v>144</v>
      </c>
      <c r="H68" s="37">
        <v>59265</v>
      </c>
      <c r="I68" s="37">
        <v>59026</v>
      </c>
      <c r="J68" s="37">
        <v>25</v>
      </c>
      <c r="K68" s="54">
        <v>25</v>
      </c>
      <c r="M68" s="37">
        <v>59174</v>
      </c>
      <c r="N68" s="37">
        <v>59141</v>
      </c>
      <c r="O68" s="37" t="s">
        <v>845</v>
      </c>
      <c r="P68" s="133" t="s">
        <v>1687</v>
      </c>
      <c r="Q68" s="133" t="s">
        <v>1688</v>
      </c>
    </row>
    <row r="69" spans="6:17" ht="14.5">
      <c r="F69" s="51"/>
      <c r="G69" t="s">
        <v>145</v>
      </c>
      <c r="H69" s="37">
        <v>62690</v>
      </c>
      <c r="I69" s="37">
        <v>62045</v>
      </c>
      <c r="J69" s="37">
        <v>25</v>
      </c>
      <c r="K69" s="54">
        <v>25</v>
      </c>
      <c r="M69" s="37">
        <v>59175</v>
      </c>
      <c r="N69" s="37">
        <v>59141</v>
      </c>
      <c r="O69" s="37" t="s">
        <v>1458</v>
      </c>
      <c r="P69" s="133" t="s">
        <v>1685</v>
      </c>
      <c r="Q69" s="133" t="s">
        <v>1688</v>
      </c>
    </row>
    <row r="70" spans="6:17" ht="14.5">
      <c r="F70" s="51"/>
      <c r="G70" t="s">
        <v>146</v>
      </c>
      <c r="H70" s="37">
        <v>62140</v>
      </c>
      <c r="I70" s="37">
        <v>62046</v>
      </c>
      <c r="J70" s="37">
        <v>16</v>
      </c>
      <c r="K70" s="54">
        <v>16</v>
      </c>
      <c r="M70" s="37">
        <v>59176</v>
      </c>
      <c r="N70" s="37">
        <v>59141</v>
      </c>
      <c r="O70" s="37" t="s">
        <v>1460</v>
      </c>
      <c r="P70" s="133" t="s">
        <v>1685</v>
      </c>
      <c r="Q70" s="133" t="s">
        <v>1690</v>
      </c>
    </row>
    <row r="71" spans="6:17" ht="14.5">
      <c r="F71" s="51"/>
      <c r="G71" t="s">
        <v>147</v>
      </c>
      <c r="H71" s="37">
        <v>62390</v>
      </c>
      <c r="I71" s="37">
        <v>62047</v>
      </c>
      <c r="J71" s="37">
        <v>16</v>
      </c>
      <c r="K71" s="54">
        <v>16</v>
      </c>
      <c r="M71" s="37">
        <v>59177</v>
      </c>
      <c r="N71" s="37">
        <v>59142</v>
      </c>
      <c r="O71" s="37" t="s">
        <v>1532</v>
      </c>
      <c r="P71" s="133" t="s">
        <v>1685</v>
      </c>
      <c r="Q71" s="133" t="s">
        <v>1688</v>
      </c>
    </row>
    <row r="72" spans="6:17" ht="14.5">
      <c r="F72" s="51"/>
      <c r="G72" t="s">
        <v>148</v>
      </c>
      <c r="H72" s="37">
        <v>59494</v>
      </c>
      <c r="I72" s="37">
        <v>59027</v>
      </c>
      <c r="J72" s="37">
        <v>25</v>
      </c>
      <c r="K72" s="54">
        <v>25</v>
      </c>
      <c r="M72" s="37">
        <v>59178</v>
      </c>
      <c r="N72" s="37">
        <v>59143</v>
      </c>
      <c r="O72" s="37" t="s">
        <v>810</v>
      </c>
      <c r="P72" s="133" t="s">
        <v>1687</v>
      </c>
      <c r="Q72" s="133" t="s">
        <v>1686</v>
      </c>
    </row>
    <row r="73" spans="6:17" ht="14.5">
      <c r="F73" s="51"/>
      <c r="G73" t="s">
        <v>149</v>
      </c>
      <c r="H73" s="37">
        <v>59950</v>
      </c>
      <c r="I73" s="37">
        <v>59028</v>
      </c>
      <c r="J73" s="37">
        <v>25</v>
      </c>
      <c r="K73" s="54">
        <v>30</v>
      </c>
      <c r="M73" s="37">
        <v>59179</v>
      </c>
      <c r="N73" s="37">
        <v>59143</v>
      </c>
      <c r="O73" s="37" t="s">
        <v>910</v>
      </c>
      <c r="P73" s="133" t="s">
        <v>1687</v>
      </c>
      <c r="Q73" s="133" t="s">
        <v>1688</v>
      </c>
    </row>
    <row r="74" spans="6:17" ht="14.5">
      <c r="F74" s="51"/>
      <c r="G74" t="s">
        <v>150</v>
      </c>
      <c r="H74" s="37">
        <v>62260</v>
      </c>
      <c r="I74" s="37">
        <v>62048</v>
      </c>
      <c r="J74" s="37">
        <v>25</v>
      </c>
      <c r="K74" s="54">
        <v>30</v>
      </c>
      <c r="M74" s="37">
        <v>59180</v>
      </c>
      <c r="N74" s="37">
        <v>59143</v>
      </c>
      <c r="O74" s="37" t="s">
        <v>1048</v>
      </c>
      <c r="P74" s="133" t="s">
        <v>1687</v>
      </c>
      <c r="Q74" s="133" t="s">
        <v>1688</v>
      </c>
    </row>
    <row r="75" spans="6:17" ht="14.5">
      <c r="F75" s="51"/>
      <c r="G75" t="s">
        <v>151</v>
      </c>
      <c r="H75" s="37">
        <v>62190</v>
      </c>
      <c r="I75" s="37">
        <v>62049</v>
      </c>
      <c r="J75" s="37">
        <v>16</v>
      </c>
      <c r="K75" s="54">
        <v>16</v>
      </c>
      <c r="M75" s="37">
        <v>59181</v>
      </c>
      <c r="N75" s="37">
        <v>59143</v>
      </c>
      <c r="O75" s="37" t="s">
        <v>1117</v>
      </c>
      <c r="P75" s="133" t="s">
        <v>1687</v>
      </c>
      <c r="Q75" s="133" t="s">
        <v>1688</v>
      </c>
    </row>
    <row r="76" spans="6:17" ht="14.5">
      <c r="F76" s="51"/>
      <c r="G76" t="s">
        <v>152</v>
      </c>
      <c r="H76" s="37">
        <v>62770</v>
      </c>
      <c r="I76" s="37">
        <v>62050</v>
      </c>
      <c r="J76" s="37">
        <v>16</v>
      </c>
      <c r="K76" s="54">
        <v>16</v>
      </c>
      <c r="M76" s="37">
        <v>59182</v>
      </c>
      <c r="N76" s="37">
        <v>59143</v>
      </c>
      <c r="O76" s="37" t="s">
        <v>1358</v>
      </c>
      <c r="P76" s="133" t="s">
        <v>1685</v>
      </c>
      <c r="Q76" s="133" t="s">
        <v>1690</v>
      </c>
    </row>
    <row r="77" spans="6:17" ht="14.5">
      <c r="F77" s="51"/>
      <c r="G77" t="s">
        <v>153</v>
      </c>
      <c r="H77" s="37">
        <v>62138</v>
      </c>
      <c r="I77" s="37">
        <v>62051</v>
      </c>
      <c r="J77" s="37">
        <v>25</v>
      </c>
      <c r="K77" s="54">
        <v>25</v>
      </c>
      <c r="M77" s="37">
        <v>59184</v>
      </c>
      <c r="N77" s="37">
        <v>59143</v>
      </c>
      <c r="O77" s="37" t="s">
        <v>1574</v>
      </c>
      <c r="P77" s="133" t="s">
        <v>1687</v>
      </c>
      <c r="Q77" s="133" t="s">
        <v>1688</v>
      </c>
    </row>
    <row r="78" spans="6:17" ht="14.5">
      <c r="F78" s="51"/>
      <c r="G78" t="s">
        <v>154</v>
      </c>
      <c r="H78" s="37">
        <v>59310</v>
      </c>
      <c r="I78" s="37">
        <v>59029</v>
      </c>
      <c r="J78" s="37">
        <v>25</v>
      </c>
      <c r="K78" s="54">
        <v>25</v>
      </c>
      <c r="M78" s="37">
        <v>59185</v>
      </c>
      <c r="N78" s="37">
        <v>59143</v>
      </c>
      <c r="O78" s="37" t="s">
        <v>1611</v>
      </c>
      <c r="P78" s="133" t="s">
        <v>1685</v>
      </c>
      <c r="Q78" s="133" t="s">
        <v>1691</v>
      </c>
    </row>
    <row r="79" spans="6:17" ht="14.5">
      <c r="F79" s="51"/>
      <c r="G79" t="s">
        <v>155</v>
      </c>
      <c r="H79" s="37">
        <v>62250</v>
      </c>
      <c r="I79" s="37">
        <v>62052</v>
      </c>
      <c r="J79" s="37">
        <v>25</v>
      </c>
      <c r="K79" s="54">
        <v>25</v>
      </c>
      <c r="M79" s="37">
        <v>59186</v>
      </c>
      <c r="N79" s="37">
        <v>59144</v>
      </c>
      <c r="O79" s="37" t="s">
        <v>112</v>
      </c>
      <c r="P79" s="133" t="s">
        <v>1685</v>
      </c>
      <c r="Q79" s="133" t="s">
        <v>1690</v>
      </c>
    </row>
    <row r="80" spans="6:17" ht="14.5">
      <c r="F80" s="51"/>
      <c r="G80" t="s">
        <v>156</v>
      </c>
      <c r="H80" s="37">
        <v>59570</v>
      </c>
      <c r="I80" s="37">
        <v>59031</v>
      </c>
      <c r="J80" s="37">
        <v>16</v>
      </c>
      <c r="K80" s="54">
        <v>16</v>
      </c>
      <c r="M80" s="37">
        <v>59187</v>
      </c>
      <c r="N80" s="37">
        <v>59144</v>
      </c>
      <c r="O80" s="37" t="s">
        <v>364</v>
      </c>
      <c r="P80" s="133" t="s">
        <v>1685</v>
      </c>
      <c r="Q80" s="133" t="s">
        <v>1686</v>
      </c>
    </row>
    <row r="81" spans="6:17" ht="14.5">
      <c r="F81" s="51"/>
      <c r="G81" t="s">
        <v>157</v>
      </c>
      <c r="H81" s="37">
        <v>62560</v>
      </c>
      <c r="I81" s="37">
        <v>62053</v>
      </c>
      <c r="J81" s="37">
        <v>16</v>
      </c>
      <c r="K81" s="54">
        <v>16</v>
      </c>
      <c r="M81" s="37">
        <v>59188</v>
      </c>
      <c r="N81" s="37">
        <v>59144</v>
      </c>
      <c r="O81" s="37" t="s">
        <v>597</v>
      </c>
      <c r="P81" s="133" t="s">
        <v>1685</v>
      </c>
      <c r="Q81" s="133" t="s">
        <v>1690</v>
      </c>
    </row>
    <row r="82" spans="6:17" ht="14.5">
      <c r="F82" s="51"/>
      <c r="G82" t="s">
        <v>158</v>
      </c>
      <c r="H82" s="37">
        <v>62179</v>
      </c>
      <c r="I82" s="37">
        <v>62054</v>
      </c>
      <c r="J82" s="37">
        <v>25</v>
      </c>
      <c r="K82" s="54">
        <v>25</v>
      </c>
      <c r="M82" s="37">
        <v>59189</v>
      </c>
      <c r="N82" s="37">
        <v>59144</v>
      </c>
      <c r="O82" s="37" t="s">
        <v>695</v>
      </c>
      <c r="P82" s="133" t="s">
        <v>1685</v>
      </c>
      <c r="Q82" s="133" t="s">
        <v>1690</v>
      </c>
    </row>
    <row r="83" spans="6:17" ht="14.5">
      <c r="F83" s="51"/>
      <c r="G83" t="s">
        <v>159</v>
      </c>
      <c r="H83" s="37">
        <v>62890</v>
      </c>
      <c r="I83" s="37">
        <v>62055</v>
      </c>
      <c r="J83" s="37">
        <v>16</v>
      </c>
      <c r="K83" s="54">
        <v>16</v>
      </c>
      <c r="M83" s="37">
        <v>59190</v>
      </c>
      <c r="N83" s="37">
        <v>59144</v>
      </c>
      <c r="O83" s="37" t="s">
        <v>848</v>
      </c>
      <c r="P83" s="133" t="s">
        <v>1685</v>
      </c>
      <c r="Q83" s="133" t="s">
        <v>1690</v>
      </c>
    </row>
    <row r="84" spans="6:17" ht="14.5">
      <c r="F84" s="51"/>
      <c r="G84" t="s">
        <v>160</v>
      </c>
      <c r="H84" s="37">
        <v>62164</v>
      </c>
      <c r="I84" s="37">
        <v>62056</v>
      </c>
      <c r="J84" s="37">
        <v>25</v>
      </c>
      <c r="K84" s="54">
        <v>25</v>
      </c>
      <c r="M84" s="37">
        <v>59191</v>
      </c>
      <c r="N84" s="37">
        <v>59144</v>
      </c>
      <c r="O84" s="37" t="s">
        <v>1207</v>
      </c>
      <c r="P84" s="133" t="s">
        <v>1685</v>
      </c>
      <c r="Q84" s="133" t="s">
        <v>1690</v>
      </c>
    </row>
    <row r="85" spans="6:17" ht="14.5">
      <c r="F85" s="51"/>
      <c r="G85" t="s">
        <v>161</v>
      </c>
      <c r="H85" s="37">
        <v>62370</v>
      </c>
      <c r="I85" s="37">
        <v>62057</v>
      </c>
      <c r="J85" s="37">
        <v>25</v>
      </c>
      <c r="K85" s="54">
        <v>25</v>
      </c>
      <c r="M85" s="37">
        <v>59192</v>
      </c>
      <c r="N85" s="37">
        <v>59144</v>
      </c>
      <c r="O85" s="37" t="s">
        <v>1563</v>
      </c>
      <c r="P85" s="133" t="s">
        <v>1685</v>
      </c>
      <c r="Q85" s="133" t="s">
        <v>1690</v>
      </c>
    </row>
    <row r="86" spans="6:17" ht="14.5">
      <c r="F86" s="51"/>
      <c r="G86" t="s">
        <v>162</v>
      </c>
      <c r="H86" s="37">
        <v>59620</v>
      </c>
      <c r="I86" s="37">
        <v>59033</v>
      </c>
      <c r="J86" s="37">
        <v>25</v>
      </c>
      <c r="K86" s="54">
        <v>30</v>
      </c>
      <c r="M86" s="37">
        <v>59193</v>
      </c>
      <c r="N86" s="37">
        <v>59144</v>
      </c>
      <c r="O86" s="37" t="s">
        <v>1564</v>
      </c>
      <c r="P86" s="133" t="s">
        <v>1687</v>
      </c>
      <c r="Q86" s="133" t="s">
        <v>1686</v>
      </c>
    </row>
    <row r="87" spans="6:17" ht="14.5">
      <c r="F87" s="51"/>
      <c r="G87" t="s">
        <v>163</v>
      </c>
      <c r="H87" s="37">
        <v>59300</v>
      </c>
      <c r="I87" s="37">
        <v>59032</v>
      </c>
      <c r="J87" s="37">
        <v>25</v>
      </c>
      <c r="K87" s="54">
        <v>30</v>
      </c>
      <c r="M87" s="37">
        <v>59194</v>
      </c>
      <c r="N87" s="37">
        <v>59145</v>
      </c>
      <c r="O87" s="37" t="s">
        <v>248</v>
      </c>
      <c r="P87" s="133" t="s">
        <v>1687</v>
      </c>
      <c r="Q87" s="133" t="s">
        <v>1686</v>
      </c>
    </row>
    <row r="88" spans="6:17" ht="14.5">
      <c r="F88" s="51"/>
      <c r="G88" t="s">
        <v>164</v>
      </c>
      <c r="H88" s="37">
        <v>62550</v>
      </c>
      <c r="I88" s="37">
        <v>62058</v>
      </c>
      <c r="J88" s="37">
        <v>16</v>
      </c>
      <c r="K88" s="54">
        <v>16</v>
      </c>
      <c r="M88" s="37">
        <v>59195</v>
      </c>
      <c r="N88" s="37">
        <v>59145</v>
      </c>
      <c r="O88" s="37" t="s">
        <v>1390</v>
      </c>
      <c r="P88" s="133" t="s">
        <v>1685</v>
      </c>
      <c r="Q88" s="133" t="s">
        <v>1688</v>
      </c>
    </row>
    <row r="89" spans="6:17" ht="14.5">
      <c r="F89" s="51"/>
      <c r="G89" t="s">
        <v>165</v>
      </c>
      <c r="H89" s="37">
        <v>62610</v>
      </c>
      <c r="I89" s="37">
        <v>62059</v>
      </c>
      <c r="J89" s="37">
        <v>16</v>
      </c>
      <c r="K89" s="54">
        <v>16</v>
      </c>
      <c r="M89" s="37">
        <v>59198</v>
      </c>
      <c r="N89" s="37">
        <v>59146</v>
      </c>
      <c r="O89" s="37" t="s">
        <v>1173</v>
      </c>
      <c r="P89" s="133" t="s">
        <v>1685</v>
      </c>
      <c r="Q89" s="133" t="s">
        <v>1690</v>
      </c>
    </row>
    <row r="90" spans="6:17" ht="14.5">
      <c r="F90" s="51"/>
      <c r="G90" t="s">
        <v>166</v>
      </c>
      <c r="H90" s="37">
        <v>62390</v>
      </c>
      <c r="I90" s="37">
        <v>62060</v>
      </c>
      <c r="J90" s="37">
        <v>25</v>
      </c>
      <c r="K90" s="54">
        <v>25</v>
      </c>
      <c r="M90" s="37">
        <v>59199</v>
      </c>
      <c r="N90" s="37">
        <v>59147</v>
      </c>
      <c r="O90" s="37" t="s">
        <v>430</v>
      </c>
      <c r="P90" s="133" t="s">
        <v>1685</v>
      </c>
      <c r="Q90" s="133" t="s">
        <v>1688</v>
      </c>
    </row>
    <row r="91" spans="6:17" ht="14.5">
      <c r="F91" s="51"/>
      <c r="G91" t="s">
        <v>167</v>
      </c>
      <c r="H91" s="37">
        <v>59710</v>
      </c>
      <c r="I91" s="37">
        <v>59034</v>
      </c>
      <c r="J91" s="37">
        <v>25</v>
      </c>
      <c r="K91" s="54">
        <v>25</v>
      </c>
      <c r="M91" s="37">
        <v>59200</v>
      </c>
      <c r="N91" s="37">
        <v>59147</v>
      </c>
      <c r="O91" s="37" t="s">
        <v>696</v>
      </c>
      <c r="P91" s="133" t="s">
        <v>1685</v>
      </c>
      <c r="Q91" s="133" t="s">
        <v>1691</v>
      </c>
    </row>
    <row r="92" spans="6:17" ht="14.5">
      <c r="F92" s="51"/>
      <c r="G92" t="s">
        <v>168</v>
      </c>
      <c r="H92" s="37">
        <v>62127</v>
      </c>
      <c r="I92" s="37">
        <v>62061</v>
      </c>
      <c r="J92" s="37">
        <v>16</v>
      </c>
      <c r="K92" s="54">
        <v>16</v>
      </c>
      <c r="M92" s="37">
        <v>59210</v>
      </c>
      <c r="N92" s="37">
        <v>59147</v>
      </c>
      <c r="O92" s="37" t="s">
        <v>794</v>
      </c>
      <c r="P92" s="133" t="s">
        <v>1685</v>
      </c>
      <c r="Q92" s="133" t="s">
        <v>1688</v>
      </c>
    </row>
    <row r="93" spans="6:17" ht="14.5">
      <c r="F93" s="51"/>
      <c r="G93" t="s">
        <v>169</v>
      </c>
      <c r="H93" s="37">
        <v>59440</v>
      </c>
      <c r="I93" s="37">
        <v>59035</v>
      </c>
      <c r="J93" s="37">
        <v>25</v>
      </c>
      <c r="K93" s="54">
        <v>25</v>
      </c>
      <c r="M93" s="37">
        <v>59211</v>
      </c>
      <c r="N93" s="37">
        <v>59148</v>
      </c>
      <c r="O93" s="37" t="s">
        <v>635</v>
      </c>
      <c r="P93" s="133" t="s">
        <v>1685</v>
      </c>
      <c r="Q93" s="133" t="s">
        <v>1686</v>
      </c>
    </row>
    <row r="94" spans="6:17" ht="14.5">
      <c r="F94" s="51"/>
      <c r="G94" t="s">
        <v>170</v>
      </c>
      <c r="H94" s="37">
        <v>62650</v>
      </c>
      <c r="I94" s="37">
        <v>62062</v>
      </c>
      <c r="J94" s="37">
        <v>16</v>
      </c>
      <c r="K94" s="54">
        <v>16</v>
      </c>
      <c r="M94" s="37">
        <v>59212</v>
      </c>
      <c r="N94" s="37">
        <v>59149</v>
      </c>
      <c r="O94" s="37" t="s">
        <v>93</v>
      </c>
      <c r="P94" s="133" t="s">
        <v>1685</v>
      </c>
      <c r="Q94" s="133" t="s">
        <v>1690</v>
      </c>
    </row>
    <row r="95" spans="6:17" ht="14.5">
      <c r="F95" s="51"/>
      <c r="G95" t="s">
        <v>171</v>
      </c>
      <c r="H95" s="37">
        <v>62810</v>
      </c>
      <c r="I95" s="37">
        <v>62063</v>
      </c>
      <c r="J95" s="37">
        <v>25</v>
      </c>
      <c r="K95" s="54">
        <v>25</v>
      </c>
      <c r="M95" s="37">
        <v>59213</v>
      </c>
      <c r="N95" s="37">
        <v>59149</v>
      </c>
      <c r="O95" s="37" t="s">
        <v>337</v>
      </c>
      <c r="P95" s="133" t="s">
        <v>1685</v>
      </c>
      <c r="Q95" s="133" t="s">
        <v>1688</v>
      </c>
    </row>
    <row r="96" spans="6:17" ht="14.5">
      <c r="F96" s="51"/>
      <c r="G96" t="s">
        <v>172</v>
      </c>
      <c r="H96" s="37">
        <v>59129</v>
      </c>
      <c r="I96" s="37">
        <v>59037</v>
      </c>
      <c r="J96" s="37">
        <v>25</v>
      </c>
      <c r="K96" s="54">
        <v>30</v>
      </c>
      <c r="M96" s="37">
        <v>59214</v>
      </c>
      <c r="N96" s="37">
        <v>59149</v>
      </c>
      <c r="O96" s="37" t="s">
        <v>471</v>
      </c>
      <c r="P96" s="133" t="s">
        <v>1685</v>
      </c>
      <c r="Q96" s="133" t="s">
        <v>1686</v>
      </c>
    </row>
    <row r="97" spans="6:17" ht="14.5">
      <c r="F97" s="51"/>
      <c r="G97" t="s">
        <v>173</v>
      </c>
      <c r="H97" s="37">
        <v>62450</v>
      </c>
      <c r="I97" s="37">
        <v>62064</v>
      </c>
      <c r="J97" s="37">
        <v>16</v>
      </c>
      <c r="K97" s="54">
        <v>16</v>
      </c>
      <c r="M97" s="37">
        <v>59215</v>
      </c>
      <c r="N97" s="37">
        <v>59150</v>
      </c>
      <c r="O97" s="37" t="s">
        <v>1577</v>
      </c>
      <c r="P97" s="133" t="s">
        <v>1685</v>
      </c>
      <c r="Q97" s="133" t="s">
        <v>1688</v>
      </c>
    </row>
    <row r="98" spans="6:17" ht="14.5">
      <c r="F98" s="51"/>
      <c r="G98" t="s">
        <v>174</v>
      </c>
      <c r="H98" s="37">
        <v>59296</v>
      </c>
      <c r="I98" s="37">
        <v>59038</v>
      </c>
      <c r="J98" s="37">
        <v>25</v>
      </c>
      <c r="K98" s="54">
        <v>25</v>
      </c>
      <c r="M98" s="37">
        <v>59216</v>
      </c>
      <c r="N98" s="37">
        <v>59151</v>
      </c>
      <c r="O98" s="37" t="s">
        <v>129</v>
      </c>
      <c r="P98" s="133" t="s">
        <v>1687</v>
      </c>
      <c r="Q98" s="133" t="s">
        <v>1686</v>
      </c>
    </row>
    <row r="99" spans="6:17" ht="14.5">
      <c r="F99" s="51"/>
      <c r="G99" t="s">
        <v>175</v>
      </c>
      <c r="H99" s="37">
        <v>59440</v>
      </c>
      <c r="I99" s="37">
        <v>59036</v>
      </c>
      <c r="J99" s="37">
        <v>25</v>
      </c>
      <c r="K99" s="54">
        <v>30</v>
      </c>
      <c r="M99" s="37">
        <v>59217</v>
      </c>
      <c r="N99" s="37">
        <v>59151</v>
      </c>
      <c r="O99" s="37" t="s">
        <v>363</v>
      </c>
      <c r="P99" s="133" t="s">
        <v>1685</v>
      </c>
      <c r="Q99" s="133" t="s">
        <v>1686</v>
      </c>
    </row>
    <row r="100" spans="6:17" ht="14.5">
      <c r="F100" s="51"/>
      <c r="G100" t="s">
        <v>176</v>
      </c>
      <c r="H100" s="37">
        <v>62210</v>
      </c>
      <c r="I100" s="37">
        <v>62065</v>
      </c>
      <c r="J100" s="37">
        <v>25</v>
      </c>
      <c r="K100" s="54">
        <v>30</v>
      </c>
      <c r="M100" s="37">
        <v>59218</v>
      </c>
      <c r="N100" s="37">
        <v>59151</v>
      </c>
      <c r="O100" s="37" t="s">
        <v>366</v>
      </c>
      <c r="P100" s="133" t="s">
        <v>1687</v>
      </c>
      <c r="Q100" s="133" t="s">
        <v>1688</v>
      </c>
    </row>
    <row r="101" spans="6:17" ht="14.5">
      <c r="F101" s="51"/>
      <c r="G101" t="s">
        <v>177</v>
      </c>
      <c r="H101" s="37">
        <v>62310</v>
      </c>
      <c r="I101" s="37">
        <v>62066</v>
      </c>
      <c r="J101" s="37">
        <v>16</v>
      </c>
      <c r="K101" s="54">
        <v>16</v>
      </c>
      <c r="M101" s="37">
        <v>59219</v>
      </c>
      <c r="N101" s="37">
        <v>59151</v>
      </c>
      <c r="O101" s="37" t="s">
        <v>589</v>
      </c>
      <c r="P101" s="133" t="s">
        <v>1685</v>
      </c>
      <c r="Q101" s="133" t="s">
        <v>1690</v>
      </c>
    </row>
    <row r="102" spans="6:17" ht="14.5">
      <c r="F102" s="51"/>
      <c r="G102" t="s">
        <v>178</v>
      </c>
      <c r="H102" s="37">
        <v>62560</v>
      </c>
      <c r="I102" s="37">
        <v>62067</v>
      </c>
      <c r="J102" s="37">
        <v>16</v>
      </c>
      <c r="K102" s="54">
        <v>16</v>
      </c>
      <c r="M102" s="37">
        <v>59220</v>
      </c>
      <c r="N102" s="37">
        <v>59151</v>
      </c>
      <c r="O102" s="37" t="s">
        <v>737</v>
      </c>
      <c r="P102" s="133" t="s">
        <v>1685</v>
      </c>
      <c r="Q102" s="133" t="s">
        <v>1690</v>
      </c>
    </row>
    <row r="103" spans="6:17" ht="14.5">
      <c r="F103" s="51"/>
      <c r="G103" t="s">
        <v>179</v>
      </c>
      <c r="H103" s="37">
        <v>59400</v>
      </c>
      <c r="I103" s="37">
        <v>59039</v>
      </c>
      <c r="J103" s="37">
        <v>25</v>
      </c>
      <c r="K103" s="54">
        <v>25</v>
      </c>
      <c r="M103" s="37">
        <v>59221</v>
      </c>
      <c r="N103" s="37">
        <v>59152</v>
      </c>
      <c r="O103" s="37" t="s">
        <v>124</v>
      </c>
      <c r="P103" s="133" t="s">
        <v>1689</v>
      </c>
      <c r="Q103" s="133" t="s">
        <v>1686</v>
      </c>
    </row>
    <row r="104" spans="6:17" ht="14.5">
      <c r="F104" s="51"/>
      <c r="G104" t="s">
        <v>180</v>
      </c>
      <c r="H104" s="37">
        <v>62116</v>
      </c>
      <c r="I104" s="37">
        <v>62068</v>
      </c>
      <c r="J104" s="37">
        <v>16</v>
      </c>
      <c r="K104" s="54">
        <v>16</v>
      </c>
      <c r="M104" s="37">
        <v>59222</v>
      </c>
      <c r="N104" s="37">
        <v>59152</v>
      </c>
      <c r="O104" s="37" t="s">
        <v>431</v>
      </c>
      <c r="P104" s="133" t="s">
        <v>1685</v>
      </c>
      <c r="Q104" s="133" t="s">
        <v>1688</v>
      </c>
    </row>
    <row r="105" spans="6:17" ht="14.5">
      <c r="F105" s="51"/>
      <c r="G105" t="s">
        <v>181</v>
      </c>
      <c r="H105" s="37">
        <v>62310</v>
      </c>
      <c r="I105" s="37">
        <v>62069</v>
      </c>
      <c r="J105" s="37">
        <v>16</v>
      </c>
      <c r="K105" s="54">
        <v>16</v>
      </c>
      <c r="M105" s="37">
        <v>59223</v>
      </c>
      <c r="N105" s="37">
        <v>59152</v>
      </c>
      <c r="O105" s="37" t="s">
        <v>718</v>
      </c>
      <c r="P105" s="133" t="s">
        <v>1685</v>
      </c>
      <c r="Q105" s="133" t="s">
        <v>1690</v>
      </c>
    </row>
    <row r="106" spans="6:17" ht="14.5">
      <c r="F106" s="51"/>
      <c r="G106" t="s">
        <v>182</v>
      </c>
      <c r="H106" s="37">
        <v>59138</v>
      </c>
      <c r="I106" s="37">
        <v>59041</v>
      </c>
      <c r="J106" s="37">
        <v>25</v>
      </c>
      <c r="K106" s="54">
        <v>25</v>
      </c>
      <c r="M106" s="37">
        <v>59224</v>
      </c>
      <c r="N106" s="37">
        <v>59152</v>
      </c>
      <c r="O106" s="37" t="s">
        <v>1481</v>
      </c>
      <c r="P106" s="133" t="s">
        <v>1687</v>
      </c>
      <c r="Q106" s="133" t="s">
        <v>1686</v>
      </c>
    </row>
    <row r="107" spans="6:17" ht="14.5">
      <c r="F107" s="51"/>
      <c r="G107" t="s">
        <v>183</v>
      </c>
      <c r="H107" s="37">
        <v>59830</v>
      </c>
      <c r="I107" s="37">
        <v>59042</v>
      </c>
      <c r="J107" s="37">
        <v>25</v>
      </c>
      <c r="K107" s="54">
        <v>25</v>
      </c>
      <c r="M107" s="37">
        <v>59225</v>
      </c>
      <c r="N107" s="37">
        <v>59153</v>
      </c>
      <c r="O107" s="37" t="s">
        <v>710</v>
      </c>
      <c r="P107" s="133" t="s">
        <v>1685</v>
      </c>
      <c r="Q107" s="133" t="s">
        <v>1691</v>
      </c>
    </row>
    <row r="108" spans="6:17" ht="14.5">
      <c r="F108" s="51"/>
      <c r="G108" t="s">
        <v>184</v>
      </c>
      <c r="H108" s="37">
        <v>59270</v>
      </c>
      <c r="I108" s="37">
        <v>59043</v>
      </c>
      <c r="J108" s="37">
        <v>25</v>
      </c>
      <c r="K108" s="54">
        <v>25</v>
      </c>
      <c r="M108" s="37">
        <v>59226</v>
      </c>
      <c r="N108" s="37">
        <v>59154</v>
      </c>
      <c r="O108" s="37" t="s">
        <v>479</v>
      </c>
      <c r="P108" s="133" t="s">
        <v>1685</v>
      </c>
      <c r="Q108" s="133" t="s">
        <v>1690</v>
      </c>
    </row>
    <row r="109" spans="6:17" ht="14.5">
      <c r="F109" s="51"/>
      <c r="G109" t="s">
        <v>185</v>
      </c>
      <c r="H109" s="37">
        <v>62127</v>
      </c>
      <c r="I109" s="37">
        <v>62070</v>
      </c>
      <c r="J109" s="37">
        <v>16</v>
      </c>
      <c r="K109" s="54">
        <v>16</v>
      </c>
      <c r="M109" s="37">
        <v>59227</v>
      </c>
      <c r="N109" s="37">
        <v>59155</v>
      </c>
      <c r="O109" s="37" t="s">
        <v>601</v>
      </c>
      <c r="P109" s="133" t="s">
        <v>1685</v>
      </c>
      <c r="Q109" s="133" t="s">
        <v>1688</v>
      </c>
    </row>
    <row r="110" spans="6:17" ht="14.5">
      <c r="F110" s="51"/>
      <c r="G110" t="s">
        <v>186</v>
      </c>
      <c r="H110" s="37">
        <v>62550</v>
      </c>
      <c r="I110" s="37">
        <v>62071</v>
      </c>
      <c r="J110" s="37">
        <v>16</v>
      </c>
      <c r="K110" s="54">
        <v>16</v>
      </c>
      <c r="M110" s="37">
        <v>59229</v>
      </c>
      <c r="N110" s="37">
        <v>59156</v>
      </c>
      <c r="O110" s="37" t="s">
        <v>972</v>
      </c>
      <c r="P110" s="133" t="s">
        <v>1685</v>
      </c>
      <c r="Q110" s="133" t="s">
        <v>1688</v>
      </c>
    </row>
    <row r="111" spans="6:17" ht="14.5">
      <c r="F111" s="51"/>
      <c r="G111" t="s">
        <v>187</v>
      </c>
      <c r="H111" s="37">
        <v>62123</v>
      </c>
      <c r="I111" s="37">
        <v>62072</v>
      </c>
      <c r="J111" s="37">
        <v>25</v>
      </c>
      <c r="K111" s="54">
        <v>25</v>
      </c>
      <c r="M111" s="37">
        <v>59230</v>
      </c>
      <c r="N111" s="37">
        <v>59157</v>
      </c>
      <c r="O111" s="37" t="s">
        <v>235</v>
      </c>
      <c r="P111" s="133" t="s">
        <v>1685</v>
      </c>
      <c r="Q111" s="133" t="s">
        <v>1688</v>
      </c>
    </row>
    <row r="112" spans="6:17" ht="14.5">
      <c r="F112" s="51"/>
      <c r="G112" t="s">
        <v>188</v>
      </c>
      <c r="H112" s="37">
        <v>62580</v>
      </c>
      <c r="I112" s="37">
        <v>62073</v>
      </c>
      <c r="J112" s="37">
        <v>25</v>
      </c>
      <c r="K112" s="54">
        <v>25</v>
      </c>
      <c r="M112" s="37">
        <v>59231</v>
      </c>
      <c r="N112" s="37">
        <v>59157</v>
      </c>
      <c r="O112" s="37" t="s">
        <v>641</v>
      </c>
      <c r="P112" s="133" t="s">
        <v>1689</v>
      </c>
      <c r="Q112" s="133" t="s">
        <v>1688</v>
      </c>
    </row>
    <row r="113" spans="6:17" ht="14.5">
      <c r="F113" s="51"/>
      <c r="G113" t="s">
        <v>189</v>
      </c>
      <c r="H113" s="37">
        <v>62123</v>
      </c>
      <c r="I113" s="37">
        <v>62074</v>
      </c>
      <c r="J113" s="37">
        <v>16</v>
      </c>
      <c r="K113" s="54">
        <v>16</v>
      </c>
      <c r="M113" s="37">
        <v>59232</v>
      </c>
      <c r="N113" s="37">
        <v>59158</v>
      </c>
      <c r="O113" s="37" t="s">
        <v>634</v>
      </c>
      <c r="P113" s="133" t="s">
        <v>1685</v>
      </c>
      <c r="Q113" s="133" t="s">
        <v>1688</v>
      </c>
    </row>
    <row r="114" spans="6:17" ht="14.5">
      <c r="F114" s="51"/>
      <c r="G114" t="s">
        <v>190</v>
      </c>
      <c r="H114" s="37">
        <v>62360</v>
      </c>
      <c r="I114" s="37">
        <v>62075</v>
      </c>
      <c r="J114" s="37">
        <v>25</v>
      </c>
      <c r="K114" s="54">
        <v>25</v>
      </c>
      <c r="M114" s="37">
        <v>59233</v>
      </c>
      <c r="N114" s="37">
        <v>59158</v>
      </c>
      <c r="O114" s="37" t="s">
        <v>1028</v>
      </c>
      <c r="P114" s="133" t="s">
        <v>1693</v>
      </c>
      <c r="Q114" s="133" t="s">
        <v>1690</v>
      </c>
    </row>
    <row r="115" spans="6:17" ht="14.5">
      <c r="F115" s="51"/>
      <c r="G115" t="s">
        <v>191</v>
      </c>
      <c r="H115" s="37">
        <v>62850</v>
      </c>
      <c r="I115" s="37">
        <v>62076</v>
      </c>
      <c r="J115" s="37">
        <v>16</v>
      </c>
      <c r="K115" s="54">
        <v>16</v>
      </c>
      <c r="M115" s="37">
        <v>59234</v>
      </c>
      <c r="N115" s="37">
        <v>59158</v>
      </c>
      <c r="O115" s="37" t="s">
        <v>1080</v>
      </c>
      <c r="P115" s="133" t="s">
        <v>1685</v>
      </c>
      <c r="Q115" s="133" t="s">
        <v>1690</v>
      </c>
    </row>
    <row r="116" spans="6:17" ht="14.5">
      <c r="F116" s="51"/>
      <c r="G116" t="s">
        <v>192</v>
      </c>
      <c r="H116" s="37">
        <v>59780</v>
      </c>
      <c r="I116" s="37">
        <v>59044</v>
      </c>
      <c r="J116" s="37">
        <v>25</v>
      </c>
      <c r="K116" s="54">
        <v>30</v>
      </c>
      <c r="M116" s="37">
        <v>59235</v>
      </c>
      <c r="N116" s="37">
        <v>59158</v>
      </c>
      <c r="O116" s="37" t="s">
        <v>1459</v>
      </c>
      <c r="P116" s="133" t="s">
        <v>1692</v>
      </c>
      <c r="Q116" s="133" t="s">
        <v>1691</v>
      </c>
    </row>
    <row r="117" spans="6:17" ht="14.5">
      <c r="F117" s="51"/>
      <c r="G117" t="s">
        <v>193</v>
      </c>
      <c r="H117" s="37">
        <v>59132</v>
      </c>
      <c r="I117" s="37">
        <v>59045</v>
      </c>
      <c r="J117" s="37">
        <v>16</v>
      </c>
      <c r="K117" s="54">
        <v>16</v>
      </c>
      <c r="M117" s="37">
        <v>59236</v>
      </c>
      <c r="N117" s="37">
        <v>59159</v>
      </c>
      <c r="O117" s="37" t="s">
        <v>999</v>
      </c>
      <c r="P117" s="133" t="s">
        <v>1685</v>
      </c>
      <c r="Q117" s="133" t="s">
        <v>1686</v>
      </c>
    </row>
    <row r="118" spans="6:17" ht="14.5">
      <c r="F118" s="51"/>
      <c r="G118" t="s">
        <v>194</v>
      </c>
      <c r="H118" s="37">
        <v>62150</v>
      </c>
      <c r="I118" s="37">
        <v>62077</v>
      </c>
      <c r="J118" s="37">
        <v>16</v>
      </c>
      <c r="K118" s="54">
        <v>16</v>
      </c>
      <c r="M118" s="37">
        <v>59237</v>
      </c>
      <c r="N118" s="37">
        <v>59159</v>
      </c>
      <c r="O118" s="37" t="s">
        <v>1135</v>
      </c>
      <c r="P118" s="133" t="s">
        <v>1687</v>
      </c>
      <c r="Q118" s="133" t="s">
        <v>1688</v>
      </c>
    </row>
    <row r="119" spans="6:17" ht="14.5">
      <c r="F119" s="51"/>
      <c r="G119" t="s">
        <v>195</v>
      </c>
      <c r="H119" s="37">
        <v>62610</v>
      </c>
      <c r="I119" s="37">
        <v>62078</v>
      </c>
      <c r="J119" s="37">
        <v>25</v>
      </c>
      <c r="K119" s="54">
        <v>25</v>
      </c>
      <c r="M119" s="37">
        <v>59238</v>
      </c>
      <c r="N119" s="37">
        <v>59159</v>
      </c>
      <c r="O119" s="37" t="s">
        <v>1266</v>
      </c>
      <c r="P119" s="133" t="s">
        <v>1685</v>
      </c>
      <c r="Q119" s="133" t="s">
        <v>1690</v>
      </c>
    </row>
    <row r="120" spans="6:17" ht="14.5">
      <c r="F120" s="51"/>
      <c r="G120" t="s">
        <v>196</v>
      </c>
      <c r="H120" s="37">
        <v>59470</v>
      </c>
      <c r="I120" s="37">
        <v>59046</v>
      </c>
      <c r="J120" s="37">
        <v>25</v>
      </c>
      <c r="K120" s="54">
        <v>25</v>
      </c>
      <c r="M120" s="37">
        <v>59239</v>
      </c>
      <c r="N120" s="37">
        <v>59160</v>
      </c>
      <c r="O120" s="37" t="s">
        <v>407</v>
      </c>
      <c r="P120" s="133" t="s">
        <v>1685</v>
      </c>
      <c r="Q120" s="133" t="s">
        <v>1690</v>
      </c>
    </row>
    <row r="121" spans="6:17" ht="14.5">
      <c r="F121" s="51"/>
      <c r="G121" t="s">
        <v>197</v>
      </c>
      <c r="H121" s="37">
        <v>62450</v>
      </c>
      <c r="I121" s="37">
        <v>62079</v>
      </c>
      <c r="J121" s="37">
        <v>16</v>
      </c>
      <c r="K121" s="54">
        <v>16</v>
      </c>
      <c r="M121" s="37">
        <v>59241</v>
      </c>
      <c r="N121" s="37">
        <v>59161</v>
      </c>
      <c r="O121" s="37" t="s">
        <v>381</v>
      </c>
      <c r="P121" s="133" t="s">
        <v>1685</v>
      </c>
      <c r="Q121" s="133" t="s">
        <v>1688</v>
      </c>
    </row>
    <row r="122" spans="6:17" ht="14.5">
      <c r="F122" s="51"/>
      <c r="G122" t="s">
        <v>198</v>
      </c>
      <c r="H122" s="37">
        <v>59266</v>
      </c>
      <c r="I122" s="37">
        <v>59047</v>
      </c>
      <c r="J122" s="37">
        <v>16</v>
      </c>
      <c r="K122" s="54">
        <v>16</v>
      </c>
      <c r="M122" s="37">
        <v>59242</v>
      </c>
      <c r="N122" s="37">
        <v>59161</v>
      </c>
      <c r="O122" s="37" t="s">
        <v>573</v>
      </c>
      <c r="P122" s="133" t="s">
        <v>1685</v>
      </c>
      <c r="Q122" s="133" t="s">
        <v>1686</v>
      </c>
    </row>
    <row r="123" spans="6:17" ht="14.5">
      <c r="F123" s="51"/>
      <c r="G123" t="s">
        <v>199</v>
      </c>
      <c r="H123" s="37">
        <v>59554</v>
      </c>
      <c r="I123" s="37">
        <v>59048</v>
      </c>
      <c r="J123" s="37">
        <v>25</v>
      </c>
      <c r="K123" s="54">
        <v>25</v>
      </c>
      <c r="M123" s="37">
        <v>59243</v>
      </c>
      <c r="N123" s="37">
        <v>59161</v>
      </c>
      <c r="O123" s="37" t="s">
        <v>1091</v>
      </c>
      <c r="P123" s="133" t="s">
        <v>1685</v>
      </c>
      <c r="Q123" s="133" t="s">
        <v>1686</v>
      </c>
    </row>
    <row r="124" spans="6:17" ht="14.5">
      <c r="F124" s="51"/>
      <c r="G124" t="s">
        <v>200</v>
      </c>
      <c r="H124" s="37">
        <v>59266</v>
      </c>
      <c r="I124" s="37">
        <v>59049</v>
      </c>
      <c r="J124" s="37">
        <v>16</v>
      </c>
      <c r="K124" s="54">
        <v>16</v>
      </c>
      <c r="M124" s="37">
        <v>59244</v>
      </c>
      <c r="N124" s="37">
        <v>59161</v>
      </c>
      <c r="O124" s="37" t="s">
        <v>1240</v>
      </c>
      <c r="P124" s="133" t="s">
        <v>1685</v>
      </c>
      <c r="Q124" s="133" t="s">
        <v>1686</v>
      </c>
    </row>
    <row r="125" spans="6:17" ht="14.5">
      <c r="F125" s="51"/>
      <c r="G125" t="s">
        <v>201</v>
      </c>
      <c r="H125" s="37">
        <v>62450</v>
      </c>
      <c r="I125" s="37">
        <v>62080</v>
      </c>
      <c r="J125" s="37">
        <v>25</v>
      </c>
      <c r="K125" s="54">
        <v>30</v>
      </c>
      <c r="M125" s="37">
        <v>59245</v>
      </c>
      <c r="N125" s="37">
        <v>59162</v>
      </c>
      <c r="O125" s="37" t="s">
        <v>1162</v>
      </c>
      <c r="P125" s="133" t="s">
        <v>1685</v>
      </c>
      <c r="Q125" s="133" t="s">
        <v>1688</v>
      </c>
    </row>
    <row r="126" spans="6:17" ht="14.5">
      <c r="F126" s="51"/>
      <c r="G126" t="s">
        <v>202</v>
      </c>
      <c r="H126" s="37">
        <v>62860</v>
      </c>
      <c r="I126" s="37">
        <v>62081</v>
      </c>
      <c r="J126" s="37">
        <v>16</v>
      </c>
      <c r="K126" s="54">
        <v>16</v>
      </c>
      <c r="M126" s="37">
        <v>59246</v>
      </c>
      <c r="N126" s="37">
        <v>59163</v>
      </c>
      <c r="O126" s="37" t="s">
        <v>450</v>
      </c>
      <c r="P126" s="133" t="s">
        <v>1685</v>
      </c>
      <c r="Q126" s="133" t="s">
        <v>1688</v>
      </c>
    </row>
    <row r="127" spans="6:17" ht="14.5">
      <c r="F127" s="51"/>
      <c r="G127" t="s">
        <v>203</v>
      </c>
      <c r="H127" s="37">
        <v>62124</v>
      </c>
      <c r="I127" s="37">
        <v>62082</v>
      </c>
      <c r="J127" s="37">
        <v>16</v>
      </c>
      <c r="K127" s="54">
        <v>16</v>
      </c>
      <c r="M127" s="37">
        <v>59247</v>
      </c>
      <c r="N127" s="37">
        <v>59163</v>
      </c>
      <c r="O127" s="37" t="s">
        <v>1329</v>
      </c>
      <c r="P127" s="133" t="s">
        <v>1685</v>
      </c>
      <c r="Q127" s="133" t="s">
        <v>1688</v>
      </c>
    </row>
    <row r="128" spans="6:17" ht="14.5">
      <c r="F128" s="51"/>
      <c r="G128" t="s">
        <v>204</v>
      </c>
      <c r="H128" s="37">
        <v>62620</v>
      </c>
      <c r="I128" s="37">
        <v>62083</v>
      </c>
      <c r="J128" s="37">
        <v>25</v>
      </c>
      <c r="K128" s="54">
        <v>30</v>
      </c>
      <c r="M128" s="37">
        <v>59249</v>
      </c>
      <c r="N128" s="37">
        <v>59163</v>
      </c>
      <c r="O128" s="37" t="s">
        <v>1456</v>
      </c>
      <c r="P128" s="133" t="s">
        <v>1687</v>
      </c>
      <c r="Q128" s="133" t="s">
        <v>1688</v>
      </c>
    </row>
    <row r="129" spans="6:17" ht="14.5">
      <c r="F129" s="51"/>
      <c r="G129" t="s">
        <v>205</v>
      </c>
      <c r="H129" s="37">
        <v>62810</v>
      </c>
      <c r="I129" s="37">
        <v>62084</v>
      </c>
      <c r="J129" s="37">
        <v>16</v>
      </c>
      <c r="K129" s="54">
        <v>16</v>
      </c>
      <c r="M129" s="37">
        <v>59250</v>
      </c>
      <c r="N129" s="37">
        <v>59164</v>
      </c>
      <c r="O129" s="37" t="s">
        <v>1015</v>
      </c>
      <c r="P129" s="133" t="s">
        <v>1685</v>
      </c>
      <c r="Q129" s="133" t="s">
        <v>1688</v>
      </c>
    </row>
    <row r="130" spans="6:17" ht="14.5">
      <c r="F130" s="51"/>
      <c r="G130" t="s">
        <v>206</v>
      </c>
      <c r="H130" s="37">
        <v>59440</v>
      </c>
      <c r="I130" s="37">
        <v>59050</v>
      </c>
      <c r="J130" s="37">
        <v>25</v>
      </c>
      <c r="K130" s="54">
        <v>25</v>
      </c>
      <c r="M130" s="37">
        <v>59251</v>
      </c>
      <c r="N130" s="37">
        <v>59165</v>
      </c>
      <c r="O130" s="37" t="s">
        <v>142</v>
      </c>
      <c r="P130" s="133" t="s">
        <v>1685</v>
      </c>
      <c r="Q130" s="133" t="s">
        <v>1686</v>
      </c>
    </row>
    <row r="131" spans="6:17" ht="14.5">
      <c r="F131" s="51"/>
      <c r="G131" t="s">
        <v>207</v>
      </c>
      <c r="H131" s="37">
        <v>62123</v>
      </c>
      <c r="I131" s="37">
        <v>62085</v>
      </c>
      <c r="J131" s="37">
        <v>16</v>
      </c>
      <c r="K131" s="54">
        <v>16</v>
      </c>
      <c r="M131" s="37">
        <v>59252</v>
      </c>
      <c r="N131" s="37">
        <v>59166</v>
      </c>
      <c r="O131" s="37" t="s">
        <v>334</v>
      </c>
      <c r="P131" s="133" t="s">
        <v>1685</v>
      </c>
      <c r="Q131" s="133" t="s">
        <v>1688</v>
      </c>
    </row>
    <row r="132" spans="6:17" ht="14.5">
      <c r="F132" s="51"/>
      <c r="G132" t="s">
        <v>208</v>
      </c>
      <c r="H132" s="37">
        <v>59221</v>
      </c>
      <c r="I132" s="37">
        <v>59052</v>
      </c>
      <c r="J132" s="37">
        <v>25</v>
      </c>
      <c r="K132" s="54">
        <v>30</v>
      </c>
      <c r="M132" s="37">
        <v>59253</v>
      </c>
      <c r="N132" s="37">
        <v>59167</v>
      </c>
      <c r="O132" s="37" t="s">
        <v>877</v>
      </c>
      <c r="P132" s="133" t="s">
        <v>1685</v>
      </c>
      <c r="Q132" s="133" t="s">
        <v>1691</v>
      </c>
    </row>
    <row r="133" spans="6:17" ht="14.5">
      <c r="F133" s="51"/>
      <c r="G133" t="s">
        <v>209</v>
      </c>
      <c r="H133" s="37">
        <v>59570</v>
      </c>
      <c r="I133" s="37">
        <v>59053</v>
      </c>
      <c r="J133" s="37">
        <v>25</v>
      </c>
      <c r="K133" s="54">
        <v>25</v>
      </c>
      <c r="M133" s="37">
        <v>59254</v>
      </c>
      <c r="N133" s="37">
        <v>59168</v>
      </c>
      <c r="O133" s="37" t="s">
        <v>340</v>
      </c>
      <c r="P133" s="133" t="s">
        <v>1685</v>
      </c>
      <c r="Q133" s="133" t="s">
        <v>1686</v>
      </c>
    </row>
    <row r="134" spans="6:17" ht="14.5">
      <c r="F134" s="51"/>
      <c r="G134" t="s">
        <v>210</v>
      </c>
      <c r="H134" s="37">
        <v>59670</v>
      </c>
      <c r="I134" s="37">
        <v>59054</v>
      </c>
      <c r="J134" s="37">
        <v>25</v>
      </c>
      <c r="K134" s="54">
        <v>25</v>
      </c>
      <c r="M134" s="37">
        <v>59255</v>
      </c>
      <c r="N134" s="37">
        <v>59169</v>
      </c>
      <c r="O134" s="37" t="s">
        <v>403</v>
      </c>
      <c r="P134" s="133" t="s">
        <v>1685</v>
      </c>
      <c r="Q134" s="133" t="s">
        <v>1690</v>
      </c>
    </row>
    <row r="135" spans="6:17" ht="14.5">
      <c r="F135" s="51"/>
      <c r="G135" t="s">
        <v>211</v>
      </c>
      <c r="H135" s="37">
        <v>62158</v>
      </c>
      <c r="I135" s="37">
        <v>62086</v>
      </c>
      <c r="J135" s="37">
        <v>25</v>
      </c>
      <c r="K135" s="54">
        <v>25</v>
      </c>
      <c r="M135" s="37">
        <v>59258</v>
      </c>
      <c r="N135" s="37">
        <v>59169</v>
      </c>
      <c r="O135" s="37" t="s">
        <v>561</v>
      </c>
      <c r="P135" s="133" t="s">
        <v>1685</v>
      </c>
      <c r="Q135" s="133" t="s">
        <v>1688</v>
      </c>
    </row>
    <row r="136" spans="6:17" ht="14.5">
      <c r="F136" s="51"/>
      <c r="G136" t="s">
        <v>212</v>
      </c>
      <c r="H136" s="37">
        <v>62910</v>
      </c>
      <c r="I136" s="37">
        <v>62087</v>
      </c>
      <c r="J136" s="37">
        <v>25</v>
      </c>
      <c r="K136" s="54">
        <v>25</v>
      </c>
      <c r="M136" s="37">
        <v>59259</v>
      </c>
      <c r="N136" s="37">
        <v>59169</v>
      </c>
      <c r="O136" s="37" t="s">
        <v>615</v>
      </c>
      <c r="P136" s="133" t="s">
        <v>1685</v>
      </c>
      <c r="Q136" s="133" t="s">
        <v>1690</v>
      </c>
    </row>
    <row r="137" spans="6:17" ht="14.5">
      <c r="F137" s="51"/>
      <c r="G137" t="s">
        <v>213</v>
      </c>
      <c r="H137" s="37">
        <v>62380</v>
      </c>
      <c r="I137" s="37">
        <v>62088</v>
      </c>
      <c r="J137" s="37">
        <v>16</v>
      </c>
      <c r="K137" s="54">
        <v>16</v>
      </c>
      <c r="M137" s="37">
        <v>59260</v>
      </c>
      <c r="N137" s="37">
        <v>59169</v>
      </c>
      <c r="O137" s="37" t="s">
        <v>691</v>
      </c>
      <c r="P137" s="133" t="s">
        <v>1685</v>
      </c>
      <c r="Q137" s="133" t="s">
        <v>1690</v>
      </c>
    </row>
    <row r="138" spans="6:17" ht="14.5">
      <c r="F138" s="51"/>
      <c r="G138" t="s">
        <v>214</v>
      </c>
      <c r="H138" s="37">
        <v>62250</v>
      </c>
      <c r="I138" s="37">
        <v>62089</v>
      </c>
      <c r="J138" s="37">
        <v>25</v>
      </c>
      <c r="K138" s="54">
        <v>25</v>
      </c>
      <c r="M138" s="37">
        <v>59261</v>
      </c>
      <c r="N138" s="37">
        <v>59169</v>
      </c>
      <c r="O138" s="37" t="s">
        <v>1293</v>
      </c>
      <c r="P138" s="133" t="s">
        <v>1685</v>
      </c>
      <c r="Q138" s="133" t="s">
        <v>1690</v>
      </c>
    </row>
    <row r="139" spans="6:17" ht="14.5">
      <c r="F139" s="51"/>
      <c r="G139" t="s">
        <v>215</v>
      </c>
      <c r="H139" s="37">
        <v>59360</v>
      </c>
      <c r="I139" s="37">
        <v>59055</v>
      </c>
      <c r="J139" s="37">
        <v>16</v>
      </c>
      <c r="K139" s="54">
        <v>16</v>
      </c>
      <c r="M139" s="37">
        <v>59262</v>
      </c>
      <c r="N139" s="37">
        <v>59170</v>
      </c>
      <c r="O139" s="37" t="s">
        <v>484</v>
      </c>
      <c r="P139" s="133" t="s">
        <v>1685</v>
      </c>
      <c r="Q139" s="133" t="s">
        <v>1686</v>
      </c>
    </row>
    <row r="140" spans="6:17" ht="14.5">
      <c r="F140" s="51"/>
      <c r="G140" t="s">
        <v>216</v>
      </c>
      <c r="H140" s="37">
        <v>62770</v>
      </c>
      <c r="I140" s="37">
        <v>62090</v>
      </c>
      <c r="J140" s="37">
        <v>16</v>
      </c>
      <c r="K140" s="54">
        <v>16</v>
      </c>
      <c r="M140" s="37">
        <v>59263</v>
      </c>
      <c r="N140" s="37">
        <v>59171</v>
      </c>
      <c r="O140" s="37" t="s">
        <v>568</v>
      </c>
      <c r="P140" s="133" t="s">
        <v>1685</v>
      </c>
      <c r="Q140" s="133" t="s">
        <v>1690</v>
      </c>
    </row>
    <row r="141" spans="6:17" ht="14.5">
      <c r="F141" s="51"/>
      <c r="G141" t="s">
        <v>217</v>
      </c>
      <c r="H141" s="37">
        <v>59134</v>
      </c>
      <c r="I141" s="37">
        <v>59056</v>
      </c>
      <c r="J141" s="37">
        <v>25</v>
      </c>
      <c r="K141" s="54">
        <v>25</v>
      </c>
      <c r="M141" s="37">
        <v>59264</v>
      </c>
      <c r="N141" s="37">
        <v>59171</v>
      </c>
      <c r="O141" s="37" t="s">
        <v>769</v>
      </c>
      <c r="P141" s="133" t="s">
        <v>1692</v>
      </c>
      <c r="Q141" s="133" t="s">
        <v>1691</v>
      </c>
    </row>
    <row r="142" spans="6:17" ht="14.5">
      <c r="F142" s="51"/>
      <c r="G142" t="s">
        <v>218</v>
      </c>
      <c r="H142" s="37">
        <v>59530</v>
      </c>
      <c r="I142" s="37">
        <v>59057</v>
      </c>
      <c r="J142" s="37">
        <v>25</v>
      </c>
      <c r="K142" s="54">
        <v>25</v>
      </c>
      <c r="M142" s="37">
        <v>59265</v>
      </c>
      <c r="N142" s="37">
        <v>59171</v>
      </c>
      <c r="O142" s="37" t="s">
        <v>817</v>
      </c>
      <c r="P142" s="133" t="s">
        <v>1685</v>
      </c>
      <c r="Q142" s="133" t="s">
        <v>1686</v>
      </c>
    </row>
    <row r="143" spans="6:17" ht="14.5">
      <c r="F143" s="51"/>
      <c r="G143" t="s">
        <v>219</v>
      </c>
      <c r="H143" s="37">
        <v>62810</v>
      </c>
      <c r="I143" s="37">
        <v>62091</v>
      </c>
      <c r="J143" s="37">
        <v>16</v>
      </c>
      <c r="K143" s="54">
        <v>16</v>
      </c>
      <c r="M143" s="37">
        <v>59266</v>
      </c>
      <c r="N143" s="37">
        <v>59172</v>
      </c>
      <c r="O143" s="37" t="s">
        <v>1025</v>
      </c>
      <c r="P143" s="133" t="s">
        <v>1685</v>
      </c>
      <c r="Q143" s="133" t="s">
        <v>1688</v>
      </c>
    </row>
    <row r="144" spans="6:17" ht="14.5">
      <c r="F144" s="51"/>
      <c r="G144" t="s">
        <v>220</v>
      </c>
      <c r="H144" s="37">
        <v>59330</v>
      </c>
      <c r="I144" s="37">
        <v>59058</v>
      </c>
      <c r="J144" s="37">
        <v>25</v>
      </c>
      <c r="K144" s="54">
        <v>25</v>
      </c>
      <c r="M144" s="37">
        <v>59267</v>
      </c>
      <c r="N144" s="37">
        <v>59172</v>
      </c>
      <c r="O144" s="37" t="s">
        <v>1281</v>
      </c>
      <c r="P144" s="133" t="s">
        <v>1685</v>
      </c>
      <c r="Q144" s="133" t="s">
        <v>1686</v>
      </c>
    </row>
    <row r="145" spans="6:17" ht="14.5">
      <c r="F145" s="51"/>
      <c r="G145" t="s">
        <v>221</v>
      </c>
      <c r="H145" s="37">
        <v>62810</v>
      </c>
      <c r="I145" s="37">
        <v>62092</v>
      </c>
      <c r="J145" s="37">
        <v>25</v>
      </c>
      <c r="K145" s="54">
        <v>25</v>
      </c>
      <c r="M145" s="37">
        <v>59269</v>
      </c>
      <c r="N145" s="37">
        <v>59173</v>
      </c>
      <c r="O145" s="37" t="s">
        <v>291</v>
      </c>
      <c r="P145" s="133" t="s">
        <v>1685</v>
      </c>
      <c r="Q145" s="133" t="s">
        <v>1688</v>
      </c>
    </row>
    <row r="146" spans="6:17" ht="14.5">
      <c r="F146" s="51"/>
      <c r="G146" t="s">
        <v>222</v>
      </c>
      <c r="H146" s="37">
        <v>62450</v>
      </c>
      <c r="I146" s="37">
        <v>62093</v>
      </c>
      <c r="J146" s="37">
        <v>16</v>
      </c>
      <c r="K146" s="54">
        <v>16</v>
      </c>
      <c r="M146" s="37">
        <v>59270</v>
      </c>
      <c r="N146" s="37">
        <v>59173</v>
      </c>
      <c r="O146" s="37" t="s">
        <v>526</v>
      </c>
      <c r="P146" s="133" t="s">
        <v>1685</v>
      </c>
      <c r="Q146" s="133" t="s">
        <v>1688</v>
      </c>
    </row>
    <row r="147" spans="6:17" ht="14.5">
      <c r="F147" s="51"/>
      <c r="G147" t="s">
        <v>223</v>
      </c>
      <c r="H147" s="37">
        <v>62170</v>
      </c>
      <c r="I147" s="37">
        <v>62094</v>
      </c>
      <c r="J147" s="37">
        <v>25</v>
      </c>
      <c r="K147" s="54">
        <v>25</v>
      </c>
      <c r="M147" s="37">
        <v>59271</v>
      </c>
      <c r="N147" s="37">
        <v>59173</v>
      </c>
      <c r="O147" s="37" t="s">
        <v>979</v>
      </c>
      <c r="P147" s="133" t="s">
        <v>1685</v>
      </c>
      <c r="Q147" s="133" t="s">
        <v>1690</v>
      </c>
    </row>
    <row r="148" spans="6:17" ht="14.5">
      <c r="F148" s="51"/>
      <c r="G148" t="s">
        <v>224</v>
      </c>
      <c r="H148" s="37">
        <v>62960</v>
      </c>
      <c r="I148" s="37">
        <v>62095</v>
      </c>
      <c r="J148" s="37">
        <v>16</v>
      </c>
      <c r="K148" s="54">
        <v>16</v>
      </c>
      <c r="M148" s="37">
        <v>59272</v>
      </c>
      <c r="N148" s="37">
        <v>59173</v>
      </c>
      <c r="O148" s="37" t="s">
        <v>1261</v>
      </c>
      <c r="P148" s="133" t="s">
        <v>1685</v>
      </c>
      <c r="Q148" s="133" t="s">
        <v>1690</v>
      </c>
    </row>
    <row r="149" spans="6:17" ht="14.5">
      <c r="F149" s="51"/>
      <c r="G149" t="s">
        <v>225</v>
      </c>
      <c r="H149" s="37">
        <v>62124</v>
      </c>
      <c r="I149" s="37">
        <v>62096</v>
      </c>
      <c r="J149" s="37">
        <v>16</v>
      </c>
      <c r="K149" s="54">
        <v>16</v>
      </c>
      <c r="M149" s="37">
        <v>59273</v>
      </c>
      <c r="N149" s="37">
        <v>59173</v>
      </c>
      <c r="O149" s="37" t="s">
        <v>1411</v>
      </c>
      <c r="P149" s="133" t="s">
        <v>1685</v>
      </c>
      <c r="Q149" s="133" t="s">
        <v>1688</v>
      </c>
    </row>
    <row r="150" spans="6:17" ht="14.5">
      <c r="F150" s="51"/>
      <c r="G150" t="s">
        <v>226</v>
      </c>
      <c r="H150" s="37">
        <v>62123</v>
      </c>
      <c r="I150" s="37">
        <v>62097</v>
      </c>
      <c r="J150" s="37">
        <v>25</v>
      </c>
      <c r="K150" s="54">
        <v>25</v>
      </c>
      <c r="M150" s="37">
        <v>59274</v>
      </c>
      <c r="N150" s="37">
        <v>59174</v>
      </c>
      <c r="O150" s="37" t="s">
        <v>869</v>
      </c>
      <c r="P150" s="133" t="s">
        <v>1689</v>
      </c>
      <c r="Q150" s="133" t="s">
        <v>1688</v>
      </c>
    </row>
    <row r="151" spans="6:17" ht="14.5">
      <c r="F151" s="51"/>
      <c r="G151" t="s">
        <v>227</v>
      </c>
      <c r="H151" s="37">
        <v>59540</v>
      </c>
      <c r="I151" s="37">
        <v>59059</v>
      </c>
      <c r="J151" s="37">
        <v>16</v>
      </c>
      <c r="K151" s="54">
        <v>16</v>
      </c>
      <c r="M151" s="37">
        <v>59277</v>
      </c>
      <c r="N151" s="37">
        <v>59175</v>
      </c>
      <c r="O151" s="37" t="s">
        <v>1444</v>
      </c>
      <c r="P151" s="133" t="s">
        <v>1685</v>
      </c>
      <c r="Q151" s="133" t="s">
        <v>1686</v>
      </c>
    </row>
    <row r="152" spans="6:17" ht="14.5">
      <c r="F152" s="51"/>
      <c r="G152" t="s">
        <v>228</v>
      </c>
      <c r="H152" s="37">
        <v>59730</v>
      </c>
      <c r="I152" s="37">
        <v>59060</v>
      </c>
      <c r="J152" s="37">
        <v>16</v>
      </c>
      <c r="K152" s="54">
        <v>16</v>
      </c>
      <c r="M152" s="37">
        <v>59278</v>
      </c>
      <c r="N152" s="37">
        <v>59175</v>
      </c>
      <c r="O152" s="37" t="s">
        <v>1498</v>
      </c>
      <c r="P152" s="133" t="s">
        <v>1685</v>
      </c>
      <c r="Q152" s="133" t="s">
        <v>1686</v>
      </c>
    </row>
    <row r="153" spans="6:17" ht="14.5">
      <c r="F153" s="51"/>
      <c r="G153" t="s">
        <v>229</v>
      </c>
      <c r="H153" s="37">
        <v>62217</v>
      </c>
      <c r="I153" s="37">
        <v>62099</v>
      </c>
      <c r="J153" s="37">
        <v>25</v>
      </c>
      <c r="K153" s="54">
        <v>25</v>
      </c>
      <c r="M153" s="37">
        <v>59279</v>
      </c>
      <c r="N153" s="37">
        <v>59176</v>
      </c>
      <c r="O153" s="37" t="s">
        <v>527</v>
      </c>
      <c r="P153" s="133" t="s">
        <v>1689</v>
      </c>
      <c r="Q153" s="133" t="s">
        <v>1688</v>
      </c>
    </row>
    <row r="154" spans="6:17" ht="14.5">
      <c r="F154" s="51"/>
      <c r="G154" t="s">
        <v>230</v>
      </c>
      <c r="H154" s="37">
        <v>62990</v>
      </c>
      <c r="I154" s="37">
        <v>62100</v>
      </c>
      <c r="J154" s="37">
        <v>25</v>
      </c>
      <c r="K154" s="54">
        <v>25</v>
      </c>
      <c r="M154" s="37">
        <v>59280</v>
      </c>
      <c r="N154" s="37">
        <v>59176</v>
      </c>
      <c r="O154" s="37" t="s">
        <v>1024</v>
      </c>
      <c r="P154" s="133" t="s">
        <v>1685</v>
      </c>
      <c r="Q154" s="133" t="s">
        <v>1690</v>
      </c>
    </row>
    <row r="155" spans="6:17" ht="14.5">
      <c r="F155" s="51"/>
      <c r="G155" t="s">
        <v>231</v>
      </c>
      <c r="H155" s="37">
        <v>59550</v>
      </c>
      <c r="I155" s="37">
        <v>59061</v>
      </c>
      <c r="J155" s="37">
        <v>16</v>
      </c>
      <c r="K155" s="54">
        <v>16</v>
      </c>
      <c r="M155" s="37">
        <v>59281</v>
      </c>
      <c r="N155" s="37">
        <v>59177</v>
      </c>
      <c r="O155" s="37" t="s">
        <v>1237</v>
      </c>
      <c r="P155" s="133" t="s">
        <v>1685</v>
      </c>
      <c r="Q155" s="133" t="s">
        <v>1686</v>
      </c>
    </row>
    <row r="156" spans="6:17" ht="14.5">
      <c r="F156" s="51"/>
      <c r="G156" t="s">
        <v>232</v>
      </c>
      <c r="H156" s="37">
        <v>59740</v>
      </c>
      <c r="I156" s="37">
        <v>59062</v>
      </c>
      <c r="J156" s="37">
        <v>16</v>
      </c>
      <c r="K156" s="54">
        <v>16</v>
      </c>
      <c r="M156" s="37">
        <v>59282</v>
      </c>
      <c r="N156" s="37">
        <v>59177</v>
      </c>
      <c r="O156" s="37" t="s">
        <v>1241</v>
      </c>
      <c r="P156" s="133" t="s">
        <v>1685</v>
      </c>
      <c r="Q156" s="133" t="s">
        <v>1686</v>
      </c>
    </row>
    <row r="157" spans="6:17" ht="14.5">
      <c r="F157" s="51"/>
      <c r="G157" t="s">
        <v>233</v>
      </c>
      <c r="H157" s="37">
        <v>62390</v>
      </c>
      <c r="I157" s="37">
        <v>62881</v>
      </c>
      <c r="J157" s="37">
        <v>16</v>
      </c>
      <c r="K157" s="54">
        <v>16</v>
      </c>
      <c r="M157" s="37">
        <v>59283</v>
      </c>
      <c r="N157" s="37">
        <v>59177</v>
      </c>
      <c r="O157" s="37" t="s">
        <v>1319</v>
      </c>
      <c r="P157" s="133" t="s">
        <v>1685</v>
      </c>
      <c r="Q157" s="133" t="s">
        <v>1688</v>
      </c>
    </row>
    <row r="158" spans="6:17" ht="14.5">
      <c r="F158" s="51"/>
      <c r="G158" t="s">
        <v>234</v>
      </c>
      <c r="H158" s="37">
        <v>62130</v>
      </c>
      <c r="I158" s="37">
        <v>62101</v>
      </c>
      <c r="J158" s="37">
        <v>16</v>
      </c>
      <c r="K158" s="54">
        <v>16</v>
      </c>
      <c r="M158" s="37">
        <v>59284</v>
      </c>
      <c r="N158" s="37">
        <v>59178</v>
      </c>
      <c r="O158" s="37" t="s">
        <v>336</v>
      </c>
      <c r="P158" s="133" t="s">
        <v>1685</v>
      </c>
      <c r="Q158" s="133" t="s">
        <v>1688</v>
      </c>
    </row>
    <row r="159" spans="6:17" ht="14.5">
      <c r="F159" s="51"/>
      <c r="G159" t="s">
        <v>235</v>
      </c>
      <c r="H159" s="37">
        <v>59157</v>
      </c>
      <c r="I159" s="37">
        <v>59063</v>
      </c>
      <c r="J159" s="37">
        <v>25</v>
      </c>
      <c r="K159" s="54">
        <v>30</v>
      </c>
      <c r="M159" s="37">
        <v>59285</v>
      </c>
      <c r="N159" s="37">
        <v>59178</v>
      </c>
      <c r="O159" s="37" t="s">
        <v>354</v>
      </c>
      <c r="P159" s="133" t="s">
        <v>1685</v>
      </c>
      <c r="Q159" s="133" t="s">
        <v>1686</v>
      </c>
    </row>
    <row r="160" spans="6:17" ht="14.5">
      <c r="F160" s="51"/>
      <c r="G160" t="s">
        <v>236</v>
      </c>
      <c r="H160" s="37">
        <v>62240</v>
      </c>
      <c r="I160" s="37">
        <v>62102</v>
      </c>
      <c r="J160" s="37">
        <v>16</v>
      </c>
      <c r="K160" s="54">
        <v>16</v>
      </c>
      <c r="M160" s="37">
        <v>59286</v>
      </c>
      <c r="N160" s="37">
        <v>59178</v>
      </c>
      <c r="O160" s="37" t="s">
        <v>749</v>
      </c>
      <c r="P160" s="133" t="s">
        <v>1685</v>
      </c>
      <c r="Q160" s="133" t="s">
        <v>1690</v>
      </c>
    </row>
    <row r="161" spans="6:17" ht="14.5">
      <c r="F161" s="51"/>
      <c r="G161" t="s">
        <v>237</v>
      </c>
      <c r="H161" s="37">
        <v>62121</v>
      </c>
      <c r="I161" s="37">
        <v>62103</v>
      </c>
      <c r="J161" s="37">
        <v>16</v>
      </c>
      <c r="K161" s="54">
        <v>16</v>
      </c>
      <c r="M161" s="37">
        <v>59287</v>
      </c>
      <c r="N161" s="37">
        <v>59178</v>
      </c>
      <c r="O161" s="37" t="s">
        <v>1049</v>
      </c>
      <c r="P161" s="133" t="s">
        <v>1685</v>
      </c>
      <c r="Q161" s="133" t="s">
        <v>1688</v>
      </c>
    </row>
    <row r="162" spans="6:17" ht="14.5">
      <c r="F162" s="51"/>
      <c r="G162" t="s">
        <v>238</v>
      </c>
      <c r="H162" s="37">
        <v>59135</v>
      </c>
      <c r="I162" s="37">
        <v>59064</v>
      </c>
      <c r="J162" s="37">
        <v>25</v>
      </c>
      <c r="K162" s="54">
        <v>25</v>
      </c>
      <c r="M162" s="37">
        <v>59288</v>
      </c>
      <c r="N162" s="37">
        <v>59179</v>
      </c>
      <c r="O162" s="37" t="s">
        <v>613</v>
      </c>
      <c r="P162" s="133" t="s">
        <v>1687</v>
      </c>
      <c r="Q162" s="133" t="s">
        <v>1686</v>
      </c>
    </row>
    <row r="163" spans="6:17" ht="14.5">
      <c r="F163" s="51"/>
      <c r="G163" t="s">
        <v>239</v>
      </c>
      <c r="H163" s="37">
        <v>62142</v>
      </c>
      <c r="I163" s="37">
        <v>62104</v>
      </c>
      <c r="J163" s="37">
        <v>25</v>
      </c>
      <c r="K163" s="54">
        <v>25</v>
      </c>
      <c r="M163" s="37">
        <v>59290</v>
      </c>
      <c r="N163" s="37">
        <v>59180</v>
      </c>
      <c r="O163" s="37" t="s">
        <v>410</v>
      </c>
      <c r="P163" s="133" t="s">
        <v>1685</v>
      </c>
      <c r="Q163" s="133" t="s">
        <v>1690</v>
      </c>
    </row>
    <row r="164" spans="6:17" ht="14.5">
      <c r="F164" s="51"/>
      <c r="G164" t="s">
        <v>240</v>
      </c>
      <c r="H164" s="37">
        <v>62142</v>
      </c>
      <c r="I164" s="37">
        <v>62105</v>
      </c>
      <c r="J164" s="37">
        <v>25</v>
      </c>
      <c r="K164" s="54">
        <v>25</v>
      </c>
      <c r="M164" s="37">
        <v>59292</v>
      </c>
      <c r="N164" s="37">
        <v>59181</v>
      </c>
      <c r="O164" s="37" t="s">
        <v>1435</v>
      </c>
      <c r="P164" s="133" t="s">
        <v>1685</v>
      </c>
      <c r="Q164" s="133" t="s">
        <v>1690</v>
      </c>
    </row>
    <row r="165" spans="6:17" ht="14.5">
      <c r="F165" s="51"/>
      <c r="G165" t="s">
        <v>241</v>
      </c>
      <c r="H165" s="37">
        <v>59570</v>
      </c>
      <c r="I165" s="37">
        <v>59065</v>
      </c>
      <c r="J165" s="37">
        <v>16</v>
      </c>
      <c r="K165" s="54">
        <v>16</v>
      </c>
      <c r="M165" s="37">
        <v>59293</v>
      </c>
      <c r="N165" s="37">
        <v>59182</v>
      </c>
      <c r="O165" s="37" t="s">
        <v>957</v>
      </c>
      <c r="P165" s="133" t="s">
        <v>1685</v>
      </c>
      <c r="Q165" s="133" t="s">
        <v>1686</v>
      </c>
    </row>
    <row r="166" spans="6:17" ht="14.5">
      <c r="F166" s="51"/>
      <c r="G166" t="s">
        <v>242</v>
      </c>
      <c r="H166" s="37">
        <v>62490</v>
      </c>
      <c r="I166" s="37">
        <v>62106</v>
      </c>
      <c r="J166" s="37">
        <v>25</v>
      </c>
      <c r="K166" s="54">
        <v>25</v>
      </c>
      <c r="M166" s="37">
        <v>59294</v>
      </c>
      <c r="N166" s="37">
        <v>59182</v>
      </c>
      <c r="O166" s="37" t="s">
        <v>1072</v>
      </c>
      <c r="P166" s="133" t="s">
        <v>1685</v>
      </c>
      <c r="Q166" s="133" t="s">
        <v>1688</v>
      </c>
    </row>
    <row r="167" spans="6:17" ht="14.5">
      <c r="F167" s="51"/>
      <c r="G167" t="s">
        <v>243</v>
      </c>
      <c r="H167" s="37">
        <v>62410</v>
      </c>
      <c r="I167" s="37">
        <v>62107</v>
      </c>
      <c r="J167" s="37">
        <v>25</v>
      </c>
      <c r="K167" s="54">
        <v>25</v>
      </c>
      <c r="M167" s="37">
        <v>59295</v>
      </c>
      <c r="N167" s="37">
        <v>59184</v>
      </c>
      <c r="O167" s="37" t="s">
        <v>1318</v>
      </c>
      <c r="P167" s="133" t="s">
        <v>1687</v>
      </c>
      <c r="Q167" s="133" t="s">
        <v>1688</v>
      </c>
    </row>
    <row r="168" spans="6:17" ht="14.5">
      <c r="F168" s="51"/>
      <c r="G168" t="s">
        <v>244</v>
      </c>
      <c r="H168" s="37">
        <v>62600</v>
      </c>
      <c r="I168" s="37">
        <v>62108</v>
      </c>
      <c r="J168" s="37">
        <v>25</v>
      </c>
      <c r="K168" s="54">
        <v>50</v>
      </c>
      <c r="M168" s="37">
        <v>59296</v>
      </c>
      <c r="N168" s="37">
        <v>59185</v>
      </c>
      <c r="O168" s="37" t="s">
        <v>1212</v>
      </c>
      <c r="P168" s="133" t="s">
        <v>1685</v>
      </c>
      <c r="Q168" s="133" t="s">
        <v>1690</v>
      </c>
    </row>
    <row r="169" spans="6:17" ht="14.5">
      <c r="F169" s="51"/>
      <c r="G169" t="s">
        <v>245</v>
      </c>
      <c r="H169" s="37">
        <v>59740</v>
      </c>
      <c r="I169" s="37">
        <v>59066</v>
      </c>
      <c r="J169" s="37">
        <v>16</v>
      </c>
      <c r="K169" s="54">
        <v>16</v>
      </c>
      <c r="M169" s="37">
        <v>59297</v>
      </c>
      <c r="N169" s="37">
        <v>59186</v>
      </c>
      <c r="O169" s="37" t="s">
        <v>123</v>
      </c>
      <c r="P169" s="133" t="s">
        <v>1685</v>
      </c>
      <c r="Q169" s="133" t="s">
        <v>1686</v>
      </c>
    </row>
    <row r="170" spans="6:17" ht="14.5">
      <c r="F170" s="51"/>
      <c r="G170" t="s">
        <v>246</v>
      </c>
      <c r="H170" s="37">
        <v>62134</v>
      </c>
      <c r="I170" s="37">
        <v>62109</v>
      </c>
      <c r="J170" s="37">
        <v>16</v>
      </c>
      <c r="K170" s="54">
        <v>16</v>
      </c>
      <c r="M170" s="37">
        <v>59299</v>
      </c>
      <c r="N170" s="37">
        <v>59187</v>
      </c>
      <c r="O170" s="37" t="s">
        <v>496</v>
      </c>
      <c r="P170" s="133" t="s">
        <v>1685</v>
      </c>
      <c r="Q170" s="133" t="s">
        <v>1688</v>
      </c>
    </row>
    <row r="171" spans="6:17" ht="14.5">
      <c r="F171" s="51"/>
      <c r="G171" t="s">
        <v>247</v>
      </c>
      <c r="H171" s="37">
        <v>59380</v>
      </c>
      <c r="I171" s="37">
        <v>59067</v>
      </c>
      <c r="J171" s="37">
        <v>25</v>
      </c>
      <c r="K171" s="54">
        <v>50</v>
      </c>
      <c r="M171" s="37">
        <v>59300</v>
      </c>
      <c r="N171" s="37">
        <v>59188</v>
      </c>
      <c r="O171" s="37" t="s">
        <v>1327</v>
      </c>
      <c r="P171" s="133" t="s">
        <v>1685</v>
      </c>
      <c r="Q171" s="133" t="s">
        <v>1690</v>
      </c>
    </row>
    <row r="172" spans="6:17" ht="14.5">
      <c r="F172" s="51"/>
      <c r="G172" t="s">
        <v>248</v>
      </c>
      <c r="H172" s="37">
        <v>59145</v>
      </c>
      <c r="I172" s="37">
        <v>59068</v>
      </c>
      <c r="J172" s="37">
        <v>25</v>
      </c>
      <c r="K172" s="54">
        <v>25</v>
      </c>
      <c r="M172" s="37">
        <v>59310</v>
      </c>
      <c r="N172" s="37">
        <v>59188</v>
      </c>
      <c r="O172" s="37" t="s">
        <v>1372</v>
      </c>
      <c r="P172" s="133" t="s">
        <v>1685</v>
      </c>
      <c r="Q172" s="133" t="s">
        <v>1686</v>
      </c>
    </row>
    <row r="173" spans="6:17" ht="14.5">
      <c r="F173" s="51"/>
      <c r="G173" t="s">
        <v>249</v>
      </c>
      <c r="H173" s="37">
        <v>62810</v>
      </c>
      <c r="I173" s="37">
        <v>62111</v>
      </c>
      <c r="J173" s="37">
        <v>16</v>
      </c>
      <c r="K173" s="54">
        <v>16</v>
      </c>
      <c r="M173" s="37">
        <v>59320</v>
      </c>
      <c r="N173" s="37">
        <v>59188</v>
      </c>
      <c r="O173" s="37" t="s">
        <v>1528</v>
      </c>
      <c r="P173" s="133" t="s">
        <v>1685</v>
      </c>
      <c r="Q173" s="133" t="s">
        <v>1688</v>
      </c>
    </row>
    <row r="174" spans="6:17" ht="14.5">
      <c r="F174" s="51"/>
      <c r="G174" t="s">
        <v>250</v>
      </c>
      <c r="H174" s="37">
        <v>62123</v>
      </c>
      <c r="I174" s="37">
        <v>62112</v>
      </c>
      <c r="J174" s="37">
        <v>25</v>
      </c>
      <c r="K174" s="54">
        <v>25</v>
      </c>
      <c r="M174" s="37">
        <v>59330</v>
      </c>
      <c r="N174" s="37">
        <v>59189</v>
      </c>
      <c r="O174" s="37" t="s">
        <v>298</v>
      </c>
      <c r="P174" s="133" t="s">
        <v>1685</v>
      </c>
      <c r="Q174" s="133" t="s">
        <v>1688</v>
      </c>
    </row>
    <row r="175" spans="6:17" ht="14.5">
      <c r="F175" s="51"/>
      <c r="G175" t="s">
        <v>251</v>
      </c>
      <c r="H175" s="37">
        <v>62690</v>
      </c>
      <c r="I175" s="37">
        <v>62113</v>
      </c>
      <c r="J175" s="37">
        <v>25</v>
      </c>
      <c r="K175" s="54">
        <v>25</v>
      </c>
      <c r="M175" s="37">
        <v>59350</v>
      </c>
      <c r="N175" s="37">
        <v>59189</v>
      </c>
      <c r="O175" s="37" t="s">
        <v>1432</v>
      </c>
      <c r="P175" s="133" t="s">
        <v>1685</v>
      </c>
      <c r="Q175" s="133" t="s">
        <v>1688</v>
      </c>
    </row>
    <row r="176" spans="6:17" ht="14.5">
      <c r="F176" s="51"/>
      <c r="G176" t="s">
        <v>252</v>
      </c>
      <c r="H176" s="37">
        <v>59213</v>
      </c>
      <c r="I176" s="37">
        <v>59069</v>
      </c>
      <c r="J176" s="37">
        <v>25</v>
      </c>
      <c r="K176" s="54">
        <v>25</v>
      </c>
      <c r="M176" s="37">
        <v>59360</v>
      </c>
      <c r="N176" s="37">
        <v>59189</v>
      </c>
      <c r="O176" s="37" t="s">
        <v>1454</v>
      </c>
      <c r="P176" s="133" t="s">
        <v>1685</v>
      </c>
      <c r="Q176" s="133" t="s">
        <v>1686</v>
      </c>
    </row>
    <row r="177" spans="6:17" ht="14.5">
      <c r="F177" s="51"/>
      <c r="G177" t="s">
        <v>253</v>
      </c>
      <c r="H177" s="37">
        <v>59570</v>
      </c>
      <c r="I177" s="37">
        <v>59070</v>
      </c>
      <c r="J177" s="37">
        <v>16</v>
      </c>
      <c r="K177" s="54">
        <v>16</v>
      </c>
      <c r="M177" s="37">
        <v>59370</v>
      </c>
      <c r="N177" s="37">
        <v>59190</v>
      </c>
      <c r="O177" s="37" t="s">
        <v>316</v>
      </c>
      <c r="P177" s="133" t="s">
        <v>1685</v>
      </c>
      <c r="Q177" s="133" t="s">
        <v>1686</v>
      </c>
    </row>
    <row r="178" spans="6:17" ht="14.5">
      <c r="F178" s="51"/>
      <c r="G178" t="s">
        <v>254</v>
      </c>
      <c r="H178" s="37">
        <v>62130</v>
      </c>
      <c r="I178" s="37">
        <v>62114</v>
      </c>
      <c r="J178" s="37">
        <v>16</v>
      </c>
      <c r="K178" s="54">
        <v>16</v>
      </c>
      <c r="M178" s="37">
        <v>59380</v>
      </c>
      <c r="N178" s="37">
        <v>59190</v>
      </c>
      <c r="O178" s="37" t="s">
        <v>378</v>
      </c>
      <c r="P178" s="133" t="s">
        <v>1685</v>
      </c>
      <c r="Q178" s="133" t="s">
        <v>1688</v>
      </c>
    </row>
    <row r="179" spans="6:17" ht="14.5">
      <c r="F179" s="51"/>
      <c r="G179" t="s">
        <v>255</v>
      </c>
      <c r="H179" s="37">
        <v>62123</v>
      </c>
      <c r="I179" s="37">
        <v>62115</v>
      </c>
      <c r="J179" s="37">
        <v>25</v>
      </c>
      <c r="K179" s="54">
        <v>25</v>
      </c>
      <c r="M179" s="37">
        <v>59390</v>
      </c>
      <c r="N179" s="37">
        <v>59190</v>
      </c>
      <c r="O179" s="37" t="s">
        <v>766</v>
      </c>
      <c r="P179" s="133" t="s">
        <v>1685</v>
      </c>
      <c r="Q179" s="133" t="s">
        <v>1688</v>
      </c>
    </row>
    <row r="180" spans="6:17" ht="14.5">
      <c r="F180" s="51"/>
      <c r="G180" t="s">
        <v>256</v>
      </c>
      <c r="H180" s="37">
        <v>62170</v>
      </c>
      <c r="I180" s="37">
        <v>62116</v>
      </c>
      <c r="J180" s="37">
        <v>16</v>
      </c>
      <c r="K180" s="54">
        <v>16</v>
      </c>
      <c r="M180" s="37">
        <v>59400</v>
      </c>
      <c r="N180" s="37">
        <v>59190</v>
      </c>
      <c r="O180" s="37" t="s">
        <v>811</v>
      </c>
      <c r="P180" s="133" t="s">
        <v>1685</v>
      </c>
      <c r="Q180" s="133" t="s">
        <v>1690</v>
      </c>
    </row>
    <row r="181" spans="6:17" ht="14.5">
      <c r="F181" s="51"/>
      <c r="G181" t="s">
        <v>257</v>
      </c>
      <c r="H181" s="37">
        <v>59235</v>
      </c>
      <c r="I181" s="37">
        <v>59071</v>
      </c>
      <c r="J181" s="37">
        <v>25</v>
      </c>
      <c r="K181" s="54">
        <v>25</v>
      </c>
      <c r="M181" s="37">
        <v>59410</v>
      </c>
      <c r="N181" s="37">
        <v>59190</v>
      </c>
      <c r="O181" s="37" t="s">
        <v>1077</v>
      </c>
      <c r="P181" s="133" t="s">
        <v>1685</v>
      </c>
      <c r="Q181" s="133" t="s">
        <v>1691</v>
      </c>
    </row>
    <row r="182" spans="6:17" ht="14.5">
      <c r="F182" s="51"/>
      <c r="G182" t="s">
        <v>258</v>
      </c>
      <c r="H182" s="37">
        <v>59600</v>
      </c>
      <c r="I182" s="37">
        <v>59072</v>
      </c>
      <c r="J182" s="37">
        <v>25</v>
      </c>
      <c r="K182" s="54">
        <v>25</v>
      </c>
      <c r="M182" s="37">
        <v>59420</v>
      </c>
      <c r="N182" s="37">
        <v>59190</v>
      </c>
      <c r="O182" s="37" t="s">
        <v>1200</v>
      </c>
      <c r="P182" s="133" t="s">
        <v>1685</v>
      </c>
      <c r="Q182" s="133" t="s">
        <v>1686</v>
      </c>
    </row>
    <row r="183" spans="6:17" ht="14.5">
      <c r="F183" s="51"/>
      <c r="G183" t="s">
        <v>259</v>
      </c>
      <c r="H183" s="37">
        <v>59270</v>
      </c>
      <c r="I183" s="37">
        <v>59073</v>
      </c>
      <c r="J183" s="37">
        <v>25</v>
      </c>
      <c r="K183" s="54">
        <v>25</v>
      </c>
      <c r="M183" s="37">
        <v>59440</v>
      </c>
      <c r="N183" s="37">
        <v>59190</v>
      </c>
      <c r="O183" s="37" t="s">
        <v>1431</v>
      </c>
      <c r="P183" s="133" t="s">
        <v>1685</v>
      </c>
      <c r="Q183" s="133" t="s">
        <v>1690</v>
      </c>
    </row>
    <row r="184" spans="6:17" ht="14.5">
      <c r="F184" s="51"/>
      <c r="G184" t="s">
        <v>260</v>
      </c>
      <c r="H184" s="37">
        <v>62124</v>
      </c>
      <c r="I184" s="37">
        <v>62117</v>
      </c>
      <c r="J184" s="37">
        <v>16</v>
      </c>
      <c r="K184" s="54">
        <v>16</v>
      </c>
      <c r="M184" s="37">
        <v>59450</v>
      </c>
      <c r="N184" s="37">
        <v>59190</v>
      </c>
      <c r="O184" s="37" t="s">
        <v>1553</v>
      </c>
      <c r="P184" s="133" t="s">
        <v>1685</v>
      </c>
      <c r="Q184" s="133" t="s">
        <v>1688</v>
      </c>
    </row>
    <row r="185" spans="6:17" ht="14.5">
      <c r="F185" s="51"/>
      <c r="G185" t="s">
        <v>261</v>
      </c>
      <c r="H185" s="37">
        <v>59980</v>
      </c>
      <c r="I185" s="37">
        <v>59074</v>
      </c>
      <c r="J185" s="37">
        <v>25</v>
      </c>
      <c r="K185" s="54">
        <v>25</v>
      </c>
      <c r="M185" s="37">
        <v>59460</v>
      </c>
      <c r="N185" s="37">
        <v>59191</v>
      </c>
      <c r="O185" s="37" t="s">
        <v>423</v>
      </c>
      <c r="P185" s="133" t="s">
        <v>1685</v>
      </c>
      <c r="Q185" s="133" t="s">
        <v>1686</v>
      </c>
    </row>
    <row r="186" spans="6:17" ht="14.5">
      <c r="F186" s="51"/>
      <c r="G186" t="s">
        <v>262</v>
      </c>
      <c r="H186" s="37">
        <v>59540</v>
      </c>
      <c r="I186" s="37">
        <v>59075</v>
      </c>
      <c r="J186" s="37">
        <v>25</v>
      </c>
      <c r="K186" s="54">
        <v>25</v>
      </c>
      <c r="M186" s="37">
        <v>59470</v>
      </c>
      <c r="N186" s="37">
        <v>59191</v>
      </c>
      <c r="O186" s="37" t="s">
        <v>753</v>
      </c>
      <c r="P186" s="133" t="s">
        <v>1685</v>
      </c>
      <c r="Q186" s="133" t="s">
        <v>1686</v>
      </c>
    </row>
    <row r="187" spans="6:17" ht="14.5">
      <c r="F187" s="51"/>
      <c r="G187" t="s">
        <v>263</v>
      </c>
      <c r="H187" s="37">
        <v>62690</v>
      </c>
      <c r="I187" s="37">
        <v>62118</v>
      </c>
      <c r="J187" s="37">
        <v>16</v>
      </c>
      <c r="K187" s="54">
        <v>16</v>
      </c>
      <c r="M187" s="37">
        <v>59480</v>
      </c>
      <c r="N187" s="37">
        <v>59191</v>
      </c>
      <c r="O187" s="37" t="s">
        <v>943</v>
      </c>
      <c r="P187" s="133" t="s">
        <v>1685</v>
      </c>
      <c r="Q187" s="133" t="s">
        <v>1688</v>
      </c>
    </row>
    <row r="188" spans="6:17" ht="14.5">
      <c r="F188" s="51"/>
      <c r="G188" t="s">
        <v>264</v>
      </c>
      <c r="H188" s="37">
        <v>62400</v>
      </c>
      <c r="I188" s="37">
        <v>62119</v>
      </c>
      <c r="J188" s="37">
        <v>25</v>
      </c>
      <c r="K188" s="54">
        <v>50</v>
      </c>
      <c r="M188" s="37">
        <v>59490</v>
      </c>
      <c r="N188" s="37">
        <v>59192</v>
      </c>
      <c r="O188" s="37" t="s">
        <v>273</v>
      </c>
      <c r="P188" s="133" t="s">
        <v>1687</v>
      </c>
      <c r="Q188" s="133" t="s">
        <v>1688</v>
      </c>
    </row>
    <row r="189" spans="6:17" ht="14.5">
      <c r="F189" s="51"/>
      <c r="G189" t="s">
        <v>265</v>
      </c>
      <c r="H189" s="37">
        <v>59600</v>
      </c>
      <c r="I189" s="37">
        <v>59076</v>
      </c>
      <c r="J189" s="37">
        <v>25</v>
      </c>
      <c r="K189" s="54">
        <v>25</v>
      </c>
      <c r="M189" s="37">
        <v>59491</v>
      </c>
      <c r="N189" s="37">
        <v>59193</v>
      </c>
      <c r="O189" s="37" t="s">
        <v>567</v>
      </c>
      <c r="P189" s="133" t="s">
        <v>1685</v>
      </c>
      <c r="Q189" s="133" t="s">
        <v>1686</v>
      </c>
    </row>
    <row r="190" spans="6:17" ht="14.5">
      <c r="F190" s="51"/>
      <c r="G190" t="s">
        <v>266</v>
      </c>
      <c r="H190" s="37">
        <v>59570</v>
      </c>
      <c r="I190" s="37">
        <v>59077</v>
      </c>
      <c r="J190" s="37">
        <v>16</v>
      </c>
      <c r="K190" s="54">
        <v>16</v>
      </c>
      <c r="M190" s="37">
        <v>59492</v>
      </c>
      <c r="N190" s="37">
        <v>59194</v>
      </c>
      <c r="O190" s="37" t="s">
        <v>116</v>
      </c>
      <c r="P190" s="133" t="s">
        <v>1685</v>
      </c>
      <c r="Q190" s="133" t="s">
        <v>1686</v>
      </c>
    </row>
    <row r="191" spans="6:17" ht="14.5">
      <c r="F191" s="51"/>
      <c r="G191" t="s">
        <v>267</v>
      </c>
      <c r="H191" s="37">
        <v>62150</v>
      </c>
      <c r="I191" s="37">
        <v>62120</v>
      </c>
      <c r="J191" s="37">
        <v>25</v>
      </c>
      <c r="K191" s="54">
        <v>25</v>
      </c>
      <c r="M191" s="37">
        <v>59494</v>
      </c>
      <c r="N191" s="37">
        <v>59194</v>
      </c>
      <c r="O191" s="37" t="s">
        <v>1231</v>
      </c>
      <c r="P191" s="133" t="s">
        <v>1687</v>
      </c>
      <c r="Q191" s="133" t="s">
        <v>1688</v>
      </c>
    </row>
    <row r="192" spans="6:17" ht="14.5">
      <c r="F192" s="51"/>
      <c r="G192" t="s">
        <v>268</v>
      </c>
      <c r="H192" s="37">
        <v>62450</v>
      </c>
      <c r="I192" s="37">
        <v>62121</v>
      </c>
      <c r="J192" s="37">
        <v>16</v>
      </c>
      <c r="K192" s="54">
        <v>16</v>
      </c>
      <c r="M192" s="37">
        <v>59495</v>
      </c>
      <c r="N192" s="37">
        <v>59195</v>
      </c>
      <c r="O192" s="37" t="s">
        <v>784</v>
      </c>
      <c r="P192" s="133" t="s">
        <v>1685</v>
      </c>
      <c r="Q192" s="133" t="s">
        <v>1688</v>
      </c>
    </row>
    <row r="193" spans="6:17" ht="14.5">
      <c r="F193" s="51"/>
      <c r="G193" t="s">
        <v>269</v>
      </c>
      <c r="H193" s="37">
        <v>59216</v>
      </c>
      <c r="I193" s="37">
        <v>59078</v>
      </c>
      <c r="J193" s="37">
        <v>16</v>
      </c>
      <c r="K193" s="54">
        <v>16</v>
      </c>
      <c r="M193" s="37">
        <v>59496</v>
      </c>
      <c r="N193" s="37">
        <v>59195</v>
      </c>
      <c r="O193" s="37" t="s">
        <v>1152</v>
      </c>
      <c r="P193" s="133" t="s">
        <v>1685</v>
      </c>
      <c r="Q193" s="133" t="s">
        <v>1686</v>
      </c>
    </row>
    <row r="194" spans="6:17" ht="14.5">
      <c r="F194" s="51"/>
      <c r="G194" t="s">
        <v>270</v>
      </c>
      <c r="H194" s="37">
        <v>62124</v>
      </c>
      <c r="I194" s="37">
        <v>62122</v>
      </c>
      <c r="J194" s="37">
        <v>16</v>
      </c>
      <c r="K194" s="54">
        <v>16</v>
      </c>
      <c r="M194" s="37">
        <v>59500</v>
      </c>
      <c r="N194" s="37">
        <v>59198</v>
      </c>
      <c r="O194" s="37" t="s">
        <v>750</v>
      </c>
      <c r="P194" s="133" t="s">
        <v>1685</v>
      </c>
      <c r="Q194" s="133" t="s">
        <v>1688</v>
      </c>
    </row>
    <row r="195" spans="6:17" ht="14.5">
      <c r="F195" s="51"/>
      <c r="G195" t="s">
        <v>271</v>
      </c>
      <c r="H195" s="37">
        <v>62170</v>
      </c>
      <c r="I195" s="37">
        <v>62123</v>
      </c>
      <c r="J195" s="37">
        <v>16</v>
      </c>
      <c r="K195" s="54">
        <v>16</v>
      </c>
      <c r="M195" s="37">
        <v>59510</v>
      </c>
      <c r="N195" s="37">
        <v>59199</v>
      </c>
      <c r="O195" s="37" t="s">
        <v>361</v>
      </c>
      <c r="P195" s="133" t="s">
        <v>1685</v>
      </c>
      <c r="Q195" s="133" t="s">
        <v>1690</v>
      </c>
    </row>
    <row r="196" spans="6:17" ht="14.5">
      <c r="F196" s="51"/>
      <c r="G196" t="s">
        <v>272</v>
      </c>
      <c r="H196" s="37">
        <v>62170</v>
      </c>
      <c r="I196" s="37">
        <v>62124</v>
      </c>
      <c r="J196" s="37">
        <v>25</v>
      </c>
      <c r="K196" s="54">
        <v>25</v>
      </c>
      <c r="M196" s="37">
        <v>59520</v>
      </c>
      <c r="N196" s="37">
        <v>59199</v>
      </c>
      <c r="O196" s="37" t="s">
        <v>782</v>
      </c>
      <c r="P196" s="133" t="s">
        <v>1685</v>
      </c>
      <c r="Q196" s="133" t="s">
        <v>1690</v>
      </c>
    </row>
    <row r="197" spans="6:17" ht="14.5">
      <c r="F197" s="51"/>
      <c r="G197" t="s">
        <v>273</v>
      </c>
      <c r="H197" s="37">
        <v>59192</v>
      </c>
      <c r="I197" s="37">
        <v>59079</v>
      </c>
      <c r="J197" s="37">
        <v>25</v>
      </c>
      <c r="K197" s="54">
        <v>30</v>
      </c>
      <c r="M197" s="37">
        <v>59530</v>
      </c>
      <c r="N197" s="37">
        <v>59200</v>
      </c>
      <c r="O197" s="37" t="s">
        <v>1475</v>
      </c>
      <c r="P197" s="133" t="s">
        <v>1687</v>
      </c>
      <c r="Q197" s="133" t="s">
        <v>1686</v>
      </c>
    </row>
    <row r="198" spans="6:17" ht="14.5">
      <c r="F198" s="51"/>
      <c r="G198" t="s">
        <v>274</v>
      </c>
      <c r="H198" s="37">
        <v>62250</v>
      </c>
      <c r="I198" s="37">
        <v>62125</v>
      </c>
      <c r="J198" s="37">
        <v>25</v>
      </c>
      <c r="K198" s="54">
        <v>25</v>
      </c>
      <c r="M198" s="37">
        <v>59540</v>
      </c>
      <c r="N198" s="37">
        <v>59210</v>
      </c>
      <c r="O198" s="37" t="s">
        <v>458</v>
      </c>
      <c r="P198" s="133" t="s">
        <v>1685</v>
      </c>
      <c r="Q198" s="133" t="s">
        <v>1690</v>
      </c>
    </row>
    <row r="199" spans="6:17" ht="14.5">
      <c r="F199" s="51"/>
      <c r="G199" t="s">
        <v>275</v>
      </c>
      <c r="H199" s="37">
        <v>62660</v>
      </c>
      <c r="I199" s="37">
        <v>62126</v>
      </c>
      <c r="J199" s="37">
        <v>25</v>
      </c>
      <c r="K199" s="54">
        <v>25</v>
      </c>
      <c r="M199" s="37">
        <v>59550</v>
      </c>
      <c r="N199" s="37">
        <v>59211</v>
      </c>
      <c r="O199" s="37" t="s">
        <v>1384</v>
      </c>
      <c r="P199" s="133" t="s">
        <v>1687</v>
      </c>
      <c r="Q199" s="133" t="s">
        <v>1688</v>
      </c>
    </row>
    <row r="200" spans="6:17" ht="14.5">
      <c r="F200" s="51"/>
      <c r="G200" t="s">
        <v>276</v>
      </c>
      <c r="H200" s="37">
        <v>59310</v>
      </c>
      <c r="I200" s="37">
        <v>59080</v>
      </c>
      <c r="J200" s="37">
        <v>25</v>
      </c>
      <c r="K200" s="54">
        <v>25</v>
      </c>
      <c r="M200" s="37">
        <v>59551</v>
      </c>
      <c r="N200" s="37">
        <v>59212</v>
      </c>
      <c r="O200" s="37" t="s">
        <v>1593</v>
      </c>
      <c r="P200" s="133" t="s">
        <v>1685</v>
      </c>
      <c r="Q200" s="133" t="s">
        <v>1691</v>
      </c>
    </row>
    <row r="201" spans="6:17" ht="14.5">
      <c r="F201" s="51"/>
      <c r="G201" t="s">
        <v>277</v>
      </c>
      <c r="H201" s="37">
        <v>59217</v>
      </c>
      <c r="I201" s="37">
        <v>59081</v>
      </c>
      <c r="J201" s="37">
        <v>25</v>
      </c>
      <c r="K201" s="54">
        <v>25</v>
      </c>
      <c r="M201" s="37">
        <v>59552</v>
      </c>
      <c r="N201" s="37">
        <v>59213</v>
      </c>
      <c r="O201" s="37" t="s">
        <v>252</v>
      </c>
      <c r="P201" s="133" t="s">
        <v>1685</v>
      </c>
      <c r="Q201" s="133" t="s">
        <v>1686</v>
      </c>
    </row>
    <row r="202" spans="6:17" ht="14.5">
      <c r="F202" s="51"/>
      <c r="G202" t="s">
        <v>278</v>
      </c>
      <c r="H202" s="37">
        <v>62650</v>
      </c>
      <c r="I202" s="37">
        <v>62127</v>
      </c>
      <c r="J202" s="37">
        <v>16</v>
      </c>
      <c r="K202" s="54">
        <v>16</v>
      </c>
      <c r="M202" s="37">
        <v>59553</v>
      </c>
      <c r="N202" s="37">
        <v>59213</v>
      </c>
      <c r="O202" s="37" t="s">
        <v>404</v>
      </c>
      <c r="P202" s="133" t="s">
        <v>1685</v>
      </c>
      <c r="Q202" s="133" t="s">
        <v>1690</v>
      </c>
    </row>
    <row r="203" spans="6:17" ht="14.5">
      <c r="F203" s="51"/>
      <c r="G203" t="s">
        <v>279</v>
      </c>
      <c r="H203" s="37">
        <v>62118</v>
      </c>
      <c r="I203" s="37">
        <v>62128</v>
      </c>
      <c r="J203" s="37">
        <v>25</v>
      </c>
      <c r="K203" s="54">
        <v>25</v>
      </c>
      <c r="M203" s="37">
        <v>59554</v>
      </c>
      <c r="N203" s="37">
        <v>59213</v>
      </c>
      <c r="O203" s="37" t="s">
        <v>571</v>
      </c>
      <c r="P203" s="133" t="s">
        <v>1685</v>
      </c>
      <c r="Q203" s="133" t="s">
        <v>1688</v>
      </c>
    </row>
    <row r="204" spans="6:17" ht="14.5">
      <c r="F204" s="51"/>
      <c r="G204" t="s">
        <v>280</v>
      </c>
      <c r="H204" s="37">
        <v>62450</v>
      </c>
      <c r="I204" s="37">
        <v>62129</v>
      </c>
      <c r="J204" s="37">
        <v>16</v>
      </c>
      <c r="K204" s="54">
        <v>16</v>
      </c>
      <c r="M204" s="37">
        <v>59560</v>
      </c>
      <c r="N204" s="37">
        <v>59213</v>
      </c>
      <c r="O204" s="37" t="s">
        <v>1355</v>
      </c>
      <c r="P204" s="133" t="s">
        <v>1685</v>
      </c>
      <c r="Q204" s="133" t="s">
        <v>1688</v>
      </c>
    </row>
    <row r="205" spans="6:17" ht="14.5">
      <c r="F205" s="51"/>
      <c r="G205" t="s">
        <v>281</v>
      </c>
      <c r="H205" s="37">
        <v>62111</v>
      </c>
      <c r="I205" s="37">
        <v>62130</v>
      </c>
      <c r="J205" s="37">
        <v>16</v>
      </c>
      <c r="K205" s="54">
        <v>16</v>
      </c>
      <c r="M205" s="37">
        <v>59570</v>
      </c>
      <c r="N205" s="37">
        <v>59213</v>
      </c>
      <c r="O205" s="37" t="s">
        <v>1426</v>
      </c>
      <c r="P205" s="133" t="s">
        <v>1685</v>
      </c>
      <c r="Q205" s="133" t="s">
        <v>1688</v>
      </c>
    </row>
    <row r="206" spans="6:17" ht="14.5">
      <c r="F206" s="51"/>
      <c r="G206" t="s">
        <v>282</v>
      </c>
      <c r="H206" s="37">
        <v>59380</v>
      </c>
      <c r="I206" s="37">
        <v>59082</v>
      </c>
      <c r="J206" s="37">
        <v>25</v>
      </c>
      <c r="K206" s="54">
        <v>25</v>
      </c>
      <c r="M206" s="37">
        <v>59580</v>
      </c>
      <c r="N206" s="37">
        <v>59213</v>
      </c>
      <c r="O206" s="37" t="s">
        <v>1497</v>
      </c>
      <c r="P206" s="133" t="s">
        <v>1685</v>
      </c>
      <c r="Q206" s="133" t="s">
        <v>1690</v>
      </c>
    </row>
    <row r="207" spans="6:17" ht="14.5">
      <c r="F207" s="51"/>
      <c r="G207" t="s">
        <v>283</v>
      </c>
      <c r="H207" s="37">
        <v>62121</v>
      </c>
      <c r="I207" s="37">
        <v>62131</v>
      </c>
      <c r="J207" s="37">
        <v>16</v>
      </c>
      <c r="K207" s="54">
        <v>16</v>
      </c>
      <c r="M207" s="37">
        <v>59590</v>
      </c>
      <c r="N207" s="37">
        <v>59214</v>
      </c>
      <c r="O207" s="37" t="s">
        <v>1228</v>
      </c>
      <c r="P207" s="133" t="s">
        <v>1685</v>
      </c>
      <c r="Q207" s="133" t="s">
        <v>1688</v>
      </c>
    </row>
    <row r="208" spans="6:17" ht="14.5">
      <c r="F208" s="51"/>
      <c r="G208" t="s">
        <v>284</v>
      </c>
      <c r="H208" s="37">
        <v>62138</v>
      </c>
      <c r="I208" s="37">
        <v>62132</v>
      </c>
      <c r="J208" s="37">
        <v>25</v>
      </c>
      <c r="K208" s="54">
        <v>25</v>
      </c>
      <c r="M208" s="37">
        <v>59600</v>
      </c>
      <c r="N208" s="37">
        <v>59215</v>
      </c>
      <c r="O208" s="37" t="s">
        <v>81</v>
      </c>
      <c r="P208" s="133" t="s">
        <v>1687</v>
      </c>
      <c r="Q208" s="133" t="s">
        <v>1688</v>
      </c>
    </row>
    <row r="209" spans="6:17" ht="14.5">
      <c r="F209" s="51"/>
      <c r="G209" t="s">
        <v>285</v>
      </c>
      <c r="H209" s="37">
        <v>62420</v>
      </c>
      <c r="I209" s="37">
        <v>62133</v>
      </c>
      <c r="J209" s="37">
        <v>25</v>
      </c>
      <c r="K209" s="54">
        <v>30</v>
      </c>
      <c r="M209" s="37">
        <v>59610</v>
      </c>
      <c r="N209" s="37">
        <v>59216</v>
      </c>
      <c r="O209" s="37" t="s">
        <v>269</v>
      </c>
      <c r="P209" s="133" t="s">
        <v>1687</v>
      </c>
      <c r="Q209" s="133" t="s">
        <v>1688</v>
      </c>
    </row>
    <row r="210" spans="6:17" ht="14.5">
      <c r="F210" s="51"/>
      <c r="G210" t="s">
        <v>286</v>
      </c>
      <c r="H210" s="37">
        <v>62650</v>
      </c>
      <c r="I210" s="37">
        <v>62134</v>
      </c>
      <c r="J210" s="37">
        <v>16</v>
      </c>
      <c r="K210" s="54">
        <v>16</v>
      </c>
      <c r="M210" s="37">
        <v>59620</v>
      </c>
      <c r="N210" s="37">
        <v>59216</v>
      </c>
      <c r="O210" s="37" t="s">
        <v>506</v>
      </c>
      <c r="P210" s="133" t="s">
        <v>1685</v>
      </c>
      <c r="Q210" s="133" t="s">
        <v>1690</v>
      </c>
    </row>
    <row r="211" spans="6:17" ht="14.5">
      <c r="F211" s="51"/>
      <c r="G211" t="s">
        <v>287</v>
      </c>
      <c r="H211" s="37">
        <v>59380</v>
      </c>
      <c r="I211" s="37">
        <v>59083</v>
      </c>
      <c r="J211" s="37">
        <v>25</v>
      </c>
      <c r="K211" s="54">
        <v>25</v>
      </c>
      <c r="M211" s="37">
        <v>59630</v>
      </c>
      <c r="N211" s="37">
        <v>59216</v>
      </c>
      <c r="O211" s="37" t="s">
        <v>1388</v>
      </c>
      <c r="P211" s="133" t="s">
        <v>1685</v>
      </c>
      <c r="Q211" s="133" t="s">
        <v>1690</v>
      </c>
    </row>
    <row r="212" spans="6:17" ht="14.5">
      <c r="F212" s="51"/>
      <c r="G212" t="s">
        <v>288</v>
      </c>
      <c r="H212" s="37">
        <v>62173</v>
      </c>
      <c r="I212" s="37">
        <v>62135</v>
      </c>
      <c r="J212" s="37">
        <v>25</v>
      </c>
      <c r="K212" s="54">
        <v>25</v>
      </c>
      <c r="M212" s="37">
        <v>59660</v>
      </c>
      <c r="N212" s="37">
        <v>59217</v>
      </c>
      <c r="O212" s="37" t="s">
        <v>277</v>
      </c>
      <c r="P212" s="133" t="s">
        <v>1685</v>
      </c>
      <c r="Q212" s="133" t="s">
        <v>1688</v>
      </c>
    </row>
    <row r="213" spans="6:17" ht="14.5">
      <c r="F213" s="51"/>
      <c r="G213" t="s">
        <v>289</v>
      </c>
      <c r="H213" s="37">
        <v>62270</v>
      </c>
      <c r="I213" s="37">
        <v>62137</v>
      </c>
      <c r="J213" s="37">
        <v>16</v>
      </c>
      <c r="K213" s="54">
        <v>16</v>
      </c>
      <c r="M213" s="37">
        <v>59670</v>
      </c>
      <c r="N213" s="37">
        <v>59217</v>
      </c>
      <c r="O213" s="37" t="s">
        <v>338</v>
      </c>
      <c r="P213" s="133" t="s">
        <v>1685</v>
      </c>
      <c r="Q213" s="133" t="s">
        <v>1688</v>
      </c>
    </row>
    <row r="214" spans="6:17" ht="14.5">
      <c r="F214" s="51"/>
      <c r="G214" t="s">
        <v>290</v>
      </c>
      <c r="H214" s="37">
        <v>62770</v>
      </c>
      <c r="I214" s="37">
        <v>62138</v>
      </c>
      <c r="J214" s="37">
        <v>16</v>
      </c>
      <c r="K214" s="54">
        <v>16</v>
      </c>
      <c r="M214" s="37">
        <v>59680</v>
      </c>
      <c r="N214" s="37">
        <v>59217</v>
      </c>
      <c r="O214" s="37" t="s">
        <v>413</v>
      </c>
      <c r="P214" s="133" t="s">
        <v>1685</v>
      </c>
      <c r="Q214" s="133" t="s">
        <v>1690</v>
      </c>
    </row>
    <row r="215" spans="6:17" ht="14.5">
      <c r="F215" s="51"/>
      <c r="G215" t="s">
        <v>291</v>
      </c>
      <c r="H215" s="37">
        <v>59173</v>
      </c>
      <c r="I215" s="37">
        <v>59084</v>
      </c>
      <c r="J215" s="37">
        <v>25</v>
      </c>
      <c r="K215" s="54">
        <v>25</v>
      </c>
      <c r="M215" s="37">
        <v>59690</v>
      </c>
      <c r="N215" s="37">
        <v>59217</v>
      </c>
      <c r="O215" s="37" t="s">
        <v>419</v>
      </c>
      <c r="P215" s="133" t="s">
        <v>1685</v>
      </c>
      <c r="Q215" s="133" t="s">
        <v>1690</v>
      </c>
    </row>
    <row r="216" spans="6:17" ht="14.5">
      <c r="F216" s="51"/>
      <c r="G216" t="s">
        <v>292</v>
      </c>
      <c r="H216" s="37">
        <v>59554</v>
      </c>
      <c r="I216" s="37">
        <v>59085</v>
      </c>
      <c r="J216" s="37">
        <v>25</v>
      </c>
      <c r="K216" s="54">
        <v>25</v>
      </c>
      <c r="M216" s="37">
        <v>59700</v>
      </c>
      <c r="N216" s="37">
        <v>59218</v>
      </c>
      <c r="O216" s="37" t="s">
        <v>1103</v>
      </c>
      <c r="P216" s="133" t="s">
        <v>1685</v>
      </c>
      <c r="Q216" s="133" t="s">
        <v>1686</v>
      </c>
    </row>
    <row r="217" spans="6:17" ht="14.5">
      <c r="F217" s="51"/>
      <c r="G217" t="s">
        <v>293</v>
      </c>
      <c r="H217" s="37">
        <v>62575</v>
      </c>
      <c r="I217" s="37">
        <v>62139</v>
      </c>
      <c r="J217" s="37">
        <v>25</v>
      </c>
      <c r="K217" s="54">
        <v>25</v>
      </c>
      <c r="M217" s="37">
        <v>59710</v>
      </c>
      <c r="N217" s="37">
        <v>59218</v>
      </c>
      <c r="O217" s="37" t="s">
        <v>1191</v>
      </c>
      <c r="P217" s="133" t="s">
        <v>1693</v>
      </c>
      <c r="Q217" s="133" t="s">
        <v>1690</v>
      </c>
    </row>
    <row r="218" spans="6:17" ht="14.5">
      <c r="F218" s="51"/>
      <c r="G218" t="s">
        <v>294</v>
      </c>
      <c r="H218" s="37">
        <v>62380</v>
      </c>
      <c r="I218" s="37">
        <v>62140</v>
      </c>
      <c r="J218" s="37">
        <v>25</v>
      </c>
      <c r="K218" s="54">
        <v>25</v>
      </c>
      <c r="M218" s="37">
        <v>59720</v>
      </c>
      <c r="N218" s="37">
        <v>59218</v>
      </c>
      <c r="O218" s="37" t="s">
        <v>1375</v>
      </c>
      <c r="P218" s="133" t="s">
        <v>1685</v>
      </c>
      <c r="Q218" s="133" t="s">
        <v>1690</v>
      </c>
    </row>
    <row r="219" spans="6:17" ht="14.5">
      <c r="F219" s="51"/>
      <c r="G219" t="s">
        <v>295</v>
      </c>
      <c r="H219" s="37">
        <v>62120</v>
      </c>
      <c r="I219" s="37">
        <v>62141</v>
      </c>
      <c r="J219" s="37">
        <v>16</v>
      </c>
      <c r="K219" s="54">
        <v>16</v>
      </c>
      <c r="M219" s="37">
        <v>59730</v>
      </c>
      <c r="N219" s="37">
        <v>59218</v>
      </c>
      <c r="O219" s="37" t="s">
        <v>1496</v>
      </c>
      <c r="P219" s="133" t="s">
        <v>1685</v>
      </c>
      <c r="Q219" s="133" t="s">
        <v>1688</v>
      </c>
    </row>
    <row r="220" spans="6:17" ht="14.5">
      <c r="F220" s="51"/>
      <c r="G220" t="s">
        <v>296</v>
      </c>
      <c r="H220" s="37">
        <v>62770</v>
      </c>
      <c r="I220" s="37">
        <v>62142</v>
      </c>
      <c r="J220" s="37">
        <v>16</v>
      </c>
      <c r="K220" s="54">
        <v>16</v>
      </c>
      <c r="M220" s="37">
        <v>59740</v>
      </c>
      <c r="N220" s="37">
        <v>59219</v>
      </c>
      <c r="O220" s="37" t="s">
        <v>598</v>
      </c>
      <c r="P220" s="133" t="s">
        <v>1685</v>
      </c>
      <c r="Q220" s="133" t="s">
        <v>1690</v>
      </c>
    </row>
    <row r="221" spans="6:17" ht="14.5">
      <c r="F221" s="51"/>
      <c r="G221" t="s">
        <v>297</v>
      </c>
      <c r="H221" s="37">
        <v>59299</v>
      </c>
      <c r="I221" s="37">
        <v>59086</v>
      </c>
      <c r="J221" s="37">
        <v>25</v>
      </c>
      <c r="K221" s="54">
        <v>25</v>
      </c>
      <c r="M221" s="37">
        <v>59750</v>
      </c>
      <c r="N221" s="37">
        <v>59219</v>
      </c>
      <c r="O221" s="37" t="s">
        <v>638</v>
      </c>
      <c r="P221" s="133" t="s">
        <v>1685</v>
      </c>
      <c r="Q221" s="133" t="s">
        <v>1690</v>
      </c>
    </row>
    <row r="222" spans="6:17" ht="14.5">
      <c r="F222" s="51"/>
      <c r="G222" t="s">
        <v>298</v>
      </c>
      <c r="H222" s="37">
        <v>59189</v>
      </c>
      <c r="I222" s="37">
        <v>59087</v>
      </c>
      <c r="J222" s="37">
        <v>16</v>
      </c>
      <c r="K222" s="54">
        <v>16</v>
      </c>
      <c r="M222" s="37">
        <v>59760</v>
      </c>
      <c r="N222" s="37">
        <v>59219</v>
      </c>
      <c r="O222" s="37" t="s">
        <v>887</v>
      </c>
      <c r="P222" s="133" t="s">
        <v>1685</v>
      </c>
      <c r="Q222" s="133" t="s">
        <v>1690</v>
      </c>
    </row>
    <row r="223" spans="6:17" ht="14.5">
      <c r="F223" s="51"/>
      <c r="G223" t="s">
        <v>299</v>
      </c>
      <c r="H223" s="37">
        <v>62390</v>
      </c>
      <c r="I223" s="37">
        <v>62143</v>
      </c>
      <c r="J223" s="37">
        <v>16</v>
      </c>
      <c r="K223" s="54">
        <v>16</v>
      </c>
      <c r="M223" s="37">
        <v>59770</v>
      </c>
      <c r="N223" s="37">
        <v>59220</v>
      </c>
      <c r="O223" s="37" t="s">
        <v>499</v>
      </c>
      <c r="P223" s="133" t="s">
        <v>1685</v>
      </c>
      <c r="Q223" s="133" t="s">
        <v>1688</v>
      </c>
    </row>
    <row r="224" spans="6:17" ht="14.5">
      <c r="F224" s="51"/>
      <c r="G224" t="s">
        <v>300</v>
      </c>
      <c r="H224" s="37">
        <v>62128</v>
      </c>
      <c r="I224" s="37">
        <v>62144</v>
      </c>
      <c r="J224" s="37">
        <v>25</v>
      </c>
      <c r="K224" s="54">
        <v>25</v>
      </c>
      <c r="M224" s="37">
        <v>59780</v>
      </c>
      <c r="N224" s="37">
        <v>59220</v>
      </c>
      <c r="O224" s="37" t="s">
        <v>1297</v>
      </c>
      <c r="P224" s="133" t="s">
        <v>1685</v>
      </c>
      <c r="Q224" s="133" t="s">
        <v>1688</v>
      </c>
    </row>
    <row r="225" spans="6:17" ht="14.5">
      <c r="F225" s="51"/>
      <c r="G225" t="s">
        <v>301</v>
      </c>
      <c r="H225" s="37">
        <v>62156</v>
      </c>
      <c r="I225" s="37">
        <v>62145</v>
      </c>
      <c r="J225" s="37">
        <v>25</v>
      </c>
      <c r="K225" s="54">
        <v>25</v>
      </c>
      <c r="M225" s="37">
        <v>59790</v>
      </c>
      <c r="N225" s="37">
        <v>59220</v>
      </c>
      <c r="O225" s="37" t="s">
        <v>1580</v>
      </c>
      <c r="P225" s="133" t="s">
        <v>1685</v>
      </c>
      <c r="Q225" s="133" t="s">
        <v>1688</v>
      </c>
    </row>
    <row r="226" spans="6:17" ht="14.5">
      <c r="F226" s="51"/>
      <c r="G226" t="s">
        <v>302</v>
      </c>
      <c r="H226" s="37">
        <v>62175</v>
      </c>
      <c r="I226" s="37">
        <v>62147</v>
      </c>
      <c r="J226" s="37">
        <v>25</v>
      </c>
      <c r="K226" s="54">
        <v>25</v>
      </c>
      <c r="M226" s="37">
        <v>59810</v>
      </c>
      <c r="N226" s="37">
        <v>59221</v>
      </c>
      <c r="O226" s="37" t="s">
        <v>208</v>
      </c>
      <c r="P226" s="133" t="s">
        <v>1685</v>
      </c>
      <c r="Q226" s="133" t="s">
        <v>1688</v>
      </c>
    </row>
    <row r="227" spans="6:17" ht="14.5">
      <c r="F227" s="51"/>
      <c r="G227" t="s">
        <v>303</v>
      </c>
      <c r="H227" s="37">
        <v>62175</v>
      </c>
      <c r="I227" s="37">
        <v>62146</v>
      </c>
      <c r="J227" s="37">
        <v>25</v>
      </c>
      <c r="K227" s="54">
        <v>25</v>
      </c>
      <c r="M227" s="37">
        <v>59820</v>
      </c>
      <c r="N227" s="37">
        <v>59222</v>
      </c>
      <c r="O227" s="37" t="s">
        <v>335</v>
      </c>
      <c r="P227" s="133" t="s">
        <v>1685</v>
      </c>
      <c r="Q227" s="133" t="s">
        <v>1688</v>
      </c>
    </row>
    <row r="228" spans="6:17" ht="14.5">
      <c r="F228" s="51"/>
      <c r="G228" t="s">
        <v>304</v>
      </c>
      <c r="H228" s="37">
        <v>62320</v>
      </c>
      <c r="I228" s="37">
        <v>62148</v>
      </c>
      <c r="J228" s="37">
        <v>25</v>
      </c>
      <c r="K228" s="54">
        <v>25</v>
      </c>
      <c r="M228" s="37">
        <v>59830</v>
      </c>
      <c r="N228" s="37">
        <v>59222</v>
      </c>
      <c r="O228" s="37" t="s">
        <v>485</v>
      </c>
      <c r="P228" s="133" t="s">
        <v>1687</v>
      </c>
      <c r="Q228" s="133" t="s">
        <v>1688</v>
      </c>
    </row>
    <row r="229" spans="6:17" ht="14.5">
      <c r="F229" s="51"/>
      <c r="G229" t="s">
        <v>305</v>
      </c>
      <c r="H229" s="37">
        <v>62500</v>
      </c>
      <c r="I229" s="37">
        <v>62149</v>
      </c>
      <c r="J229" s="37">
        <v>25</v>
      </c>
      <c r="K229" s="54">
        <v>25</v>
      </c>
      <c r="M229" s="37">
        <v>59840</v>
      </c>
      <c r="N229" s="37">
        <v>59222</v>
      </c>
      <c r="O229" s="37" t="s">
        <v>647</v>
      </c>
      <c r="P229" s="133" t="s">
        <v>1685</v>
      </c>
      <c r="Q229" s="133" t="s">
        <v>1690</v>
      </c>
    </row>
    <row r="230" spans="6:17" ht="14.5">
      <c r="F230" s="51"/>
      <c r="G230" t="s">
        <v>306</v>
      </c>
      <c r="H230" s="37">
        <v>59280</v>
      </c>
      <c r="I230" s="37">
        <v>59088</v>
      </c>
      <c r="J230" s="37">
        <v>25</v>
      </c>
      <c r="K230" s="54">
        <v>25</v>
      </c>
      <c r="M230" s="37">
        <v>59850</v>
      </c>
      <c r="N230" s="37">
        <v>59223</v>
      </c>
      <c r="O230" s="37" t="s">
        <v>1288</v>
      </c>
      <c r="P230" s="133" t="s">
        <v>1685</v>
      </c>
      <c r="Q230" s="133" t="s">
        <v>1691</v>
      </c>
    </row>
    <row r="231" spans="6:17" ht="14.5">
      <c r="F231" s="51"/>
      <c r="G231" t="s">
        <v>307</v>
      </c>
      <c r="H231" s="37">
        <v>62170</v>
      </c>
      <c r="I231" s="37">
        <v>62150</v>
      </c>
      <c r="J231" s="37">
        <v>16</v>
      </c>
      <c r="K231" s="54">
        <v>16</v>
      </c>
      <c r="M231" s="37">
        <v>59860</v>
      </c>
      <c r="N231" s="37">
        <v>59224</v>
      </c>
      <c r="O231" s="37" t="s">
        <v>1053</v>
      </c>
      <c r="P231" s="133" t="s">
        <v>1685</v>
      </c>
      <c r="Q231" s="133" t="s">
        <v>1690</v>
      </c>
    </row>
    <row r="232" spans="6:17" ht="14.5">
      <c r="F232" s="51"/>
      <c r="G232" t="s">
        <v>308</v>
      </c>
      <c r="H232" s="37">
        <v>62175</v>
      </c>
      <c r="I232" s="37">
        <v>62151</v>
      </c>
      <c r="J232" s="37">
        <v>25</v>
      </c>
      <c r="K232" s="54">
        <v>25</v>
      </c>
      <c r="M232" s="37">
        <v>59870</v>
      </c>
      <c r="N232" s="37">
        <v>59224</v>
      </c>
      <c r="O232" s="37" t="s">
        <v>1452</v>
      </c>
      <c r="P232" s="133" t="s">
        <v>1685</v>
      </c>
      <c r="Q232" s="133" t="s">
        <v>1688</v>
      </c>
    </row>
    <row r="233" spans="6:17" ht="14.5">
      <c r="F233" s="51"/>
      <c r="G233" t="s">
        <v>309</v>
      </c>
      <c r="H233" s="37">
        <v>62175</v>
      </c>
      <c r="I233" s="37">
        <v>62152</v>
      </c>
      <c r="J233" s="37">
        <v>25</v>
      </c>
      <c r="K233" s="54">
        <v>25</v>
      </c>
      <c r="M233" s="37">
        <v>59880</v>
      </c>
      <c r="N233" s="37">
        <v>59225</v>
      </c>
      <c r="O233" s="37" t="s">
        <v>439</v>
      </c>
      <c r="P233" s="133" t="s">
        <v>1685</v>
      </c>
      <c r="Q233" s="133" t="s">
        <v>1688</v>
      </c>
    </row>
    <row r="234" spans="6:17" ht="14.5">
      <c r="F234" s="51"/>
      <c r="G234" t="s">
        <v>310</v>
      </c>
      <c r="H234" s="37">
        <v>59470</v>
      </c>
      <c r="I234" s="37">
        <v>59089</v>
      </c>
      <c r="J234" s="37">
        <v>25</v>
      </c>
      <c r="K234" s="54">
        <v>25</v>
      </c>
      <c r="M234" s="37">
        <v>59890</v>
      </c>
      <c r="N234" s="37">
        <v>59225</v>
      </c>
      <c r="O234" s="37" t="s">
        <v>1070</v>
      </c>
      <c r="P234" s="133" t="s">
        <v>1685</v>
      </c>
      <c r="Q234" s="133" t="s">
        <v>1690</v>
      </c>
    </row>
    <row r="235" spans="6:17" ht="14.5">
      <c r="F235" s="51"/>
      <c r="G235" t="s">
        <v>311</v>
      </c>
      <c r="H235" s="37">
        <v>62960</v>
      </c>
      <c r="I235" s="37">
        <v>62153</v>
      </c>
      <c r="J235" s="37">
        <v>16</v>
      </c>
      <c r="K235" s="54">
        <v>16</v>
      </c>
      <c r="M235" s="37">
        <v>59910</v>
      </c>
      <c r="N235" s="37">
        <v>59226</v>
      </c>
      <c r="O235" s="37" t="s">
        <v>907</v>
      </c>
      <c r="P235" s="133" t="s">
        <v>1685</v>
      </c>
      <c r="Q235" s="133" t="s">
        <v>1690</v>
      </c>
    </row>
    <row r="236" spans="6:17" ht="14.5">
      <c r="F236" s="51"/>
      <c r="G236" t="s">
        <v>312</v>
      </c>
      <c r="H236" s="37">
        <v>59910</v>
      </c>
      <c r="I236" s="37">
        <v>59090</v>
      </c>
      <c r="J236" s="37">
        <v>25</v>
      </c>
      <c r="K236" s="54">
        <v>25</v>
      </c>
      <c r="M236" s="37">
        <v>59920</v>
      </c>
      <c r="N236" s="37">
        <v>59226</v>
      </c>
      <c r="O236" s="37" t="s">
        <v>1305</v>
      </c>
      <c r="P236" s="133" t="s">
        <v>1692</v>
      </c>
      <c r="Q236" s="133" t="s">
        <v>1691</v>
      </c>
    </row>
    <row r="237" spans="6:17" ht="14.5">
      <c r="F237" s="51"/>
      <c r="G237" t="s">
        <v>313</v>
      </c>
      <c r="H237" s="37">
        <v>62270</v>
      </c>
      <c r="I237" s="37">
        <v>62154</v>
      </c>
      <c r="J237" s="37">
        <v>16</v>
      </c>
      <c r="K237" s="54">
        <v>16</v>
      </c>
      <c r="M237" s="37">
        <v>59930</v>
      </c>
      <c r="N237" s="37">
        <v>59227</v>
      </c>
      <c r="O237" s="37" t="s">
        <v>1073</v>
      </c>
      <c r="P237" s="133" t="s">
        <v>1685</v>
      </c>
      <c r="Q237" s="133" t="s">
        <v>1688</v>
      </c>
    </row>
    <row r="238" spans="6:17" ht="14.5">
      <c r="F238" s="51"/>
      <c r="G238" t="s">
        <v>314</v>
      </c>
      <c r="H238" s="37">
        <v>62890</v>
      </c>
      <c r="I238" s="37">
        <v>62155</v>
      </c>
      <c r="J238" s="37">
        <v>16</v>
      </c>
      <c r="K238" s="54">
        <v>16</v>
      </c>
      <c r="M238" s="37">
        <v>59940</v>
      </c>
      <c r="N238" s="37">
        <v>59227</v>
      </c>
      <c r="O238" s="37" t="s">
        <v>1397</v>
      </c>
      <c r="P238" s="133" t="s">
        <v>1685</v>
      </c>
      <c r="Q238" s="133" t="s">
        <v>1690</v>
      </c>
    </row>
    <row r="239" spans="6:17" ht="14.5">
      <c r="F239" s="51"/>
      <c r="G239" t="s">
        <v>315</v>
      </c>
      <c r="H239" s="37">
        <v>62340</v>
      </c>
      <c r="I239" s="37">
        <v>62156</v>
      </c>
      <c r="J239" s="37">
        <v>25</v>
      </c>
      <c r="K239" s="54">
        <v>25</v>
      </c>
      <c r="M239" s="37">
        <v>59950</v>
      </c>
      <c r="N239" s="37">
        <v>59227</v>
      </c>
      <c r="O239" s="37" t="s">
        <v>1501</v>
      </c>
      <c r="P239" s="133" t="s">
        <v>1685</v>
      </c>
      <c r="Q239" s="133" t="s">
        <v>1690</v>
      </c>
    </row>
    <row r="240" spans="6:17" ht="14.5">
      <c r="F240" s="51"/>
      <c r="G240" t="s">
        <v>316</v>
      </c>
      <c r="H240" s="37">
        <v>59190</v>
      </c>
      <c r="I240" s="37">
        <v>59091</v>
      </c>
      <c r="J240" s="37">
        <v>25</v>
      </c>
      <c r="K240" s="54">
        <v>25</v>
      </c>
      <c r="M240" s="37">
        <v>59960</v>
      </c>
      <c r="N240" s="37">
        <v>59229</v>
      </c>
      <c r="O240" s="37" t="s">
        <v>1449</v>
      </c>
      <c r="P240" s="133" t="s">
        <v>1685</v>
      </c>
      <c r="Q240" s="133" t="s">
        <v>1690</v>
      </c>
    </row>
    <row r="241" spans="6:17" ht="14.5">
      <c r="F241" s="51"/>
      <c r="G241" t="s">
        <v>317</v>
      </c>
      <c r="H241" s="37">
        <v>62990</v>
      </c>
      <c r="I241" s="37">
        <v>62157</v>
      </c>
      <c r="J241" s="37">
        <v>16</v>
      </c>
      <c r="K241" s="54">
        <v>16</v>
      </c>
      <c r="M241" s="37">
        <v>59970</v>
      </c>
      <c r="N241" s="37">
        <v>59229</v>
      </c>
      <c r="O241" s="37" t="s">
        <v>1486</v>
      </c>
      <c r="P241" s="133" t="s">
        <v>1685</v>
      </c>
      <c r="Q241" s="133" t="s">
        <v>1690</v>
      </c>
    </row>
    <row r="242" spans="6:17" ht="14.5">
      <c r="F242" s="51"/>
      <c r="G242" t="s">
        <v>318</v>
      </c>
      <c r="H242" s="37">
        <v>62270</v>
      </c>
      <c r="I242" s="37">
        <v>62158</v>
      </c>
      <c r="J242" s="37">
        <v>16</v>
      </c>
      <c r="K242" s="54">
        <v>16</v>
      </c>
      <c r="M242" s="37">
        <v>59980</v>
      </c>
      <c r="N242" s="37">
        <v>59230</v>
      </c>
      <c r="O242" s="37" t="s">
        <v>428</v>
      </c>
      <c r="P242" s="133" t="s">
        <v>1685</v>
      </c>
      <c r="Q242" s="133" t="s">
        <v>1688</v>
      </c>
    </row>
    <row r="243" spans="6:17" ht="14.5">
      <c r="F243" s="51"/>
      <c r="G243" t="s">
        <v>319</v>
      </c>
      <c r="H243" s="37">
        <v>59111</v>
      </c>
      <c r="I243" s="37">
        <v>59092</v>
      </c>
      <c r="J243" s="37">
        <v>25</v>
      </c>
      <c r="K243" s="54">
        <v>25</v>
      </c>
      <c r="M243" s="37">
        <v>59990</v>
      </c>
      <c r="N243" s="37">
        <v>59230</v>
      </c>
      <c r="O243" s="37" t="s">
        <v>1118</v>
      </c>
      <c r="P243" s="133" t="s">
        <v>1687</v>
      </c>
      <c r="Q243" s="133" t="s">
        <v>1686</v>
      </c>
    </row>
    <row r="244" spans="6:17" ht="14.5">
      <c r="F244" s="51"/>
      <c r="G244" t="s">
        <v>320</v>
      </c>
      <c r="H244" s="37">
        <v>62140</v>
      </c>
      <c r="I244" s="37">
        <v>62661</v>
      </c>
      <c r="J244" s="37">
        <v>16</v>
      </c>
      <c r="K244" s="54">
        <v>16</v>
      </c>
      <c r="M244" s="37">
        <v>62000</v>
      </c>
      <c r="N244" s="37">
        <v>59230</v>
      </c>
      <c r="O244" s="37" t="s">
        <v>1291</v>
      </c>
      <c r="P244" s="133" t="s">
        <v>1685</v>
      </c>
      <c r="Q244" s="133" t="s">
        <v>1690</v>
      </c>
    </row>
    <row r="245" spans="6:17" ht="14.5">
      <c r="F245" s="51"/>
      <c r="G245" t="s">
        <v>321</v>
      </c>
      <c r="H245" s="37">
        <v>59440</v>
      </c>
      <c r="I245" s="37">
        <v>59093</v>
      </c>
      <c r="J245" s="37">
        <v>16</v>
      </c>
      <c r="K245" s="54">
        <v>16</v>
      </c>
      <c r="M245" s="37">
        <v>62100</v>
      </c>
      <c r="N245" s="37">
        <v>59230</v>
      </c>
      <c r="O245" s="37" t="s">
        <v>1325</v>
      </c>
      <c r="P245" s="133" t="s">
        <v>1685</v>
      </c>
      <c r="Q245" s="133" t="s">
        <v>1686</v>
      </c>
    </row>
    <row r="246" spans="6:17" ht="14.5">
      <c r="F246" s="51"/>
      <c r="G246" t="s">
        <v>322</v>
      </c>
      <c r="H246" s="37">
        <v>62200</v>
      </c>
      <c r="I246" s="37">
        <v>62160</v>
      </c>
      <c r="J246" s="37">
        <v>25</v>
      </c>
      <c r="K246" s="54">
        <v>50</v>
      </c>
      <c r="M246" s="37">
        <v>62110</v>
      </c>
      <c r="N246" s="37">
        <v>59230</v>
      </c>
      <c r="O246" s="37" t="s">
        <v>1386</v>
      </c>
      <c r="P246" s="133" t="s">
        <v>1693</v>
      </c>
      <c r="Q246" s="133" t="s">
        <v>1690</v>
      </c>
    </row>
    <row r="247" spans="6:17" ht="14.5">
      <c r="F247" s="51"/>
      <c r="G247" t="s">
        <v>323</v>
      </c>
      <c r="H247" s="37">
        <v>62340</v>
      </c>
      <c r="I247" s="37">
        <v>62161</v>
      </c>
      <c r="J247" s="37">
        <v>25</v>
      </c>
      <c r="K247" s="54">
        <v>25</v>
      </c>
      <c r="M247" s="37">
        <v>62111</v>
      </c>
      <c r="N247" s="37">
        <v>59231</v>
      </c>
      <c r="O247" s="37" t="s">
        <v>698</v>
      </c>
      <c r="P247" s="133" t="s">
        <v>1685</v>
      </c>
      <c r="Q247" s="133" t="s">
        <v>1690</v>
      </c>
    </row>
    <row r="248" spans="6:17" ht="14.5">
      <c r="F248" s="51"/>
      <c r="G248" t="s">
        <v>324</v>
      </c>
      <c r="H248" s="37">
        <v>59630</v>
      </c>
      <c r="I248" s="37">
        <v>59094</v>
      </c>
      <c r="J248" s="37">
        <v>25</v>
      </c>
      <c r="K248" s="54">
        <v>25</v>
      </c>
      <c r="M248" s="37">
        <v>62112</v>
      </c>
      <c r="N248" s="37">
        <v>59231</v>
      </c>
      <c r="O248" s="37" t="s">
        <v>706</v>
      </c>
      <c r="P248" s="133" t="s">
        <v>1693</v>
      </c>
      <c r="Q248" s="133" t="s">
        <v>1690</v>
      </c>
    </row>
    <row r="249" spans="6:17" ht="14.5">
      <c r="F249" s="51"/>
      <c r="G249" t="s">
        <v>325</v>
      </c>
      <c r="H249" s="37">
        <v>62190</v>
      </c>
      <c r="I249" s="37">
        <v>62162</v>
      </c>
      <c r="J249" s="37">
        <v>25</v>
      </c>
      <c r="K249" s="54">
        <v>25</v>
      </c>
      <c r="M249" s="37">
        <v>62113</v>
      </c>
      <c r="N249" s="37">
        <v>59231</v>
      </c>
      <c r="O249" s="37" t="s">
        <v>1533</v>
      </c>
      <c r="P249" s="133" t="s">
        <v>1687</v>
      </c>
      <c r="Q249" s="133" t="s">
        <v>1688</v>
      </c>
    </row>
    <row r="250" spans="6:17" ht="14.5">
      <c r="F250" s="51"/>
      <c r="G250" t="s">
        <v>326</v>
      </c>
      <c r="H250" s="37">
        <v>62270</v>
      </c>
      <c r="I250" s="37">
        <v>62163</v>
      </c>
      <c r="J250" s="37">
        <v>16</v>
      </c>
      <c r="K250" s="54">
        <v>16</v>
      </c>
      <c r="M250" s="37">
        <v>62114</v>
      </c>
      <c r="N250" s="37">
        <v>59232</v>
      </c>
      <c r="O250" s="37" t="s">
        <v>1517</v>
      </c>
      <c r="P250" s="133" t="s">
        <v>1685</v>
      </c>
      <c r="Q250" s="133" t="s">
        <v>1688</v>
      </c>
    </row>
    <row r="251" spans="6:17" ht="14.5">
      <c r="F251" s="51"/>
      <c r="G251" t="s">
        <v>327</v>
      </c>
      <c r="H251" s="37">
        <v>59830</v>
      </c>
      <c r="I251" s="37">
        <v>59096</v>
      </c>
      <c r="J251" s="37">
        <v>25</v>
      </c>
      <c r="K251" s="54">
        <v>25</v>
      </c>
      <c r="M251" s="37">
        <v>62116</v>
      </c>
      <c r="N251" s="37">
        <v>59233</v>
      </c>
      <c r="O251" s="37" t="s">
        <v>983</v>
      </c>
      <c r="P251" s="133" t="s">
        <v>1685</v>
      </c>
      <c r="Q251" s="133" t="s">
        <v>1691</v>
      </c>
    </row>
    <row r="252" spans="6:17" ht="14.5">
      <c r="F252" s="51"/>
      <c r="G252" t="s">
        <v>328</v>
      </c>
      <c r="H252" s="37">
        <v>62860</v>
      </c>
      <c r="I252" s="37">
        <v>62164</v>
      </c>
      <c r="J252" s="37">
        <v>25</v>
      </c>
      <c r="K252" s="54">
        <v>25</v>
      </c>
      <c r="M252" s="37">
        <v>62117</v>
      </c>
      <c r="N252" s="37">
        <v>59234</v>
      </c>
      <c r="O252" s="37" t="s">
        <v>667</v>
      </c>
      <c r="P252" s="133" t="s">
        <v>1685</v>
      </c>
      <c r="Q252" s="133" t="s">
        <v>1688</v>
      </c>
    </row>
    <row r="253" spans="6:17" ht="14.5">
      <c r="F253" s="51"/>
      <c r="G253" t="s">
        <v>329</v>
      </c>
      <c r="H253" s="37">
        <v>62240</v>
      </c>
      <c r="I253" s="37">
        <v>62165</v>
      </c>
      <c r="J253" s="37">
        <v>16</v>
      </c>
      <c r="K253" s="54">
        <v>16</v>
      </c>
      <c r="M253" s="37">
        <v>62118</v>
      </c>
      <c r="N253" s="37">
        <v>59234</v>
      </c>
      <c r="O253" s="37" t="s">
        <v>1056</v>
      </c>
      <c r="P253" s="133" t="s">
        <v>1685</v>
      </c>
      <c r="Q253" s="133" t="s">
        <v>1690</v>
      </c>
    </row>
    <row r="254" spans="6:17" ht="14.5">
      <c r="F254" s="51"/>
      <c r="G254" t="s">
        <v>330</v>
      </c>
      <c r="H254" s="37">
        <v>62550</v>
      </c>
      <c r="I254" s="37">
        <v>62166</v>
      </c>
      <c r="J254" s="37">
        <v>16</v>
      </c>
      <c r="K254" s="54">
        <v>16</v>
      </c>
      <c r="M254" s="37">
        <v>62119</v>
      </c>
      <c r="N254" s="37">
        <v>59234</v>
      </c>
      <c r="O254" s="37" t="s">
        <v>1525</v>
      </c>
      <c r="P254" s="133" t="s">
        <v>1685</v>
      </c>
      <c r="Q254" s="133" t="s">
        <v>1688</v>
      </c>
    </row>
    <row r="255" spans="6:17" ht="14.5">
      <c r="F255" s="51"/>
      <c r="G255" t="s">
        <v>331</v>
      </c>
      <c r="H255" s="37">
        <v>62147</v>
      </c>
      <c r="I255" s="37">
        <v>59097</v>
      </c>
      <c r="J255" s="37">
        <v>16</v>
      </c>
      <c r="K255" s="54">
        <v>16</v>
      </c>
      <c r="M255" s="37">
        <v>62120</v>
      </c>
      <c r="N255" s="37">
        <v>59235</v>
      </c>
      <c r="O255" s="37" t="s">
        <v>257</v>
      </c>
      <c r="P255" s="133" t="s">
        <v>1685</v>
      </c>
      <c r="Q255" s="133" t="s">
        <v>1686</v>
      </c>
    </row>
    <row r="256" spans="6:17" ht="14.5">
      <c r="F256" s="51"/>
      <c r="G256" t="s">
        <v>332</v>
      </c>
      <c r="H256" s="37">
        <v>62132</v>
      </c>
      <c r="I256" s="37">
        <v>62167</v>
      </c>
      <c r="J256" s="37">
        <v>25</v>
      </c>
      <c r="K256" s="54">
        <v>25</v>
      </c>
      <c r="M256" s="37">
        <v>62121</v>
      </c>
      <c r="N256" s="37">
        <v>59236</v>
      </c>
      <c r="O256" s="37" t="s">
        <v>659</v>
      </c>
      <c r="P256" s="133" t="s">
        <v>1685</v>
      </c>
      <c r="Q256" s="133" t="s">
        <v>1690</v>
      </c>
    </row>
    <row r="257" spans="6:17" ht="14.5">
      <c r="F257" s="51"/>
      <c r="G257" t="s">
        <v>333</v>
      </c>
      <c r="H257" s="37">
        <v>62650</v>
      </c>
      <c r="I257" s="37">
        <v>62168</v>
      </c>
      <c r="J257" s="37">
        <v>16</v>
      </c>
      <c r="K257" s="54">
        <v>16</v>
      </c>
      <c r="M257" s="37">
        <v>62122</v>
      </c>
      <c r="N257" s="37">
        <v>59237</v>
      </c>
      <c r="O257" s="37" t="s">
        <v>1505</v>
      </c>
      <c r="P257" s="133" t="s">
        <v>1685</v>
      </c>
      <c r="Q257" s="133" t="s">
        <v>1690</v>
      </c>
    </row>
    <row r="258" spans="6:17" ht="14.5">
      <c r="F258" s="51"/>
      <c r="G258" t="s">
        <v>334</v>
      </c>
      <c r="H258" s="37">
        <v>59166</v>
      </c>
      <c r="I258" s="37">
        <v>59098</v>
      </c>
      <c r="J258" s="37">
        <v>25</v>
      </c>
      <c r="K258" s="54">
        <v>25</v>
      </c>
      <c r="M258" s="37">
        <v>62123</v>
      </c>
      <c r="N258" s="37">
        <v>59238</v>
      </c>
      <c r="O258" s="37" t="s">
        <v>1009</v>
      </c>
      <c r="P258" s="133" t="s">
        <v>1692</v>
      </c>
      <c r="Q258" s="133" t="s">
        <v>1691</v>
      </c>
    </row>
    <row r="259" spans="6:17" ht="14.5">
      <c r="F259" s="51"/>
      <c r="G259" t="s">
        <v>335</v>
      </c>
      <c r="H259" s="37">
        <v>59222</v>
      </c>
      <c r="I259" s="37">
        <v>59099</v>
      </c>
      <c r="J259" s="37">
        <v>25</v>
      </c>
      <c r="K259" s="54">
        <v>25</v>
      </c>
      <c r="M259" s="37">
        <v>62124</v>
      </c>
      <c r="N259" s="37">
        <v>59239</v>
      </c>
      <c r="O259" s="37" t="s">
        <v>868</v>
      </c>
      <c r="P259" s="133" t="s">
        <v>1685</v>
      </c>
      <c r="Q259" s="133" t="s">
        <v>1686</v>
      </c>
    </row>
    <row r="260" spans="6:17" ht="14.5">
      <c r="F260" s="51"/>
      <c r="G260" t="s">
        <v>336</v>
      </c>
      <c r="H260" s="37">
        <v>59178</v>
      </c>
      <c r="I260" s="37">
        <v>59100</v>
      </c>
      <c r="J260" s="37">
        <v>25</v>
      </c>
      <c r="K260" s="54">
        <v>25</v>
      </c>
      <c r="M260" s="37">
        <v>62126</v>
      </c>
      <c r="N260" s="37">
        <v>59239</v>
      </c>
      <c r="O260" s="37" t="s">
        <v>1457</v>
      </c>
      <c r="P260" s="133" t="s">
        <v>1685</v>
      </c>
      <c r="Q260" s="133" t="s">
        <v>1686</v>
      </c>
    </row>
    <row r="261" spans="6:17" ht="14.5">
      <c r="F261" s="51"/>
      <c r="G261" t="s">
        <v>337</v>
      </c>
      <c r="H261" s="37">
        <v>59149</v>
      </c>
      <c r="I261" s="37">
        <v>59101</v>
      </c>
      <c r="J261" s="37">
        <v>16</v>
      </c>
      <c r="K261" s="54">
        <v>16</v>
      </c>
      <c r="M261" s="37">
        <v>62127</v>
      </c>
      <c r="N261" s="37">
        <v>59241</v>
      </c>
      <c r="O261" s="37" t="s">
        <v>1023</v>
      </c>
      <c r="P261" s="133" t="s">
        <v>1685</v>
      </c>
      <c r="Q261" s="133" t="s">
        <v>1686</v>
      </c>
    </row>
    <row r="262" spans="6:17" ht="14.5">
      <c r="F262" s="51"/>
      <c r="G262" t="s">
        <v>338</v>
      </c>
      <c r="H262" s="37">
        <v>59217</v>
      </c>
      <c r="I262" s="37">
        <v>59102</v>
      </c>
      <c r="J262" s="37">
        <v>16</v>
      </c>
      <c r="K262" s="54">
        <v>16</v>
      </c>
      <c r="M262" s="37">
        <v>62128</v>
      </c>
      <c r="N262" s="37">
        <v>59242</v>
      </c>
      <c r="O262" s="37" t="s">
        <v>409</v>
      </c>
      <c r="P262" s="133" t="s">
        <v>1685</v>
      </c>
      <c r="Q262" s="133" t="s">
        <v>1686</v>
      </c>
    </row>
    <row r="263" spans="6:17" ht="14.5">
      <c r="F263" s="51"/>
      <c r="G263" t="s">
        <v>339</v>
      </c>
      <c r="H263" s="37">
        <v>59330</v>
      </c>
      <c r="I263" s="37">
        <v>59103</v>
      </c>
      <c r="J263" s="37">
        <v>25</v>
      </c>
      <c r="K263" s="54">
        <v>25</v>
      </c>
      <c r="M263" s="37">
        <v>62129</v>
      </c>
      <c r="N263" s="37">
        <v>59242</v>
      </c>
      <c r="O263" s="37" t="s">
        <v>682</v>
      </c>
      <c r="P263" s="133" t="s">
        <v>1685</v>
      </c>
      <c r="Q263" s="133" t="s">
        <v>1686</v>
      </c>
    </row>
    <row r="264" spans="6:17" ht="14.5">
      <c r="F264" s="51"/>
      <c r="G264" t="s">
        <v>340</v>
      </c>
      <c r="H264" s="37">
        <v>59168</v>
      </c>
      <c r="I264" s="37">
        <v>59104</v>
      </c>
      <c r="J264" s="37">
        <v>25</v>
      </c>
      <c r="K264" s="54">
        <v>25</v>
      </c>
      <c r="M264" s="37">
        <v>62130</v>
      </c>
      <c r="N264" s="37">
        <v>59242</v>
      </c>
      <c r="O264" s="37" t="s">
        <v>1445</v>
      </c>
      <c r="P264" s="133" t="s">
        <v>1687</v>
      </c>
      <c r="Q264" s="133" t="s">
        <v>1686</v>
      </c>
    </row>
    <row r="265" spans="6:17" ht="14.5">
      <c r="F265" s="51"/>
      <c r="G265" t="s">
        <v>341</v>
      </c>
      <c r="H265" s="37">
        <v>62380</v>
      </c>
      <c r="I265" s="37">
        <v>62169</v>
      </c>
      <c r="J265" s="37">
        <v>16</v>
      </c>
      <c r="K265" s="54">
        <v>16</v>
      </c>
      <c r="M265" s="37">
        <v>62131</v>
      </c>
      <c r="N265" s="37">
        <v>59243</v>
      </c>
      <c r="O265" s="37" t="s">
        <v>1215</v>
      </c>
      <c r="P265" s="133" t="s">
        <v>1685</v>
      </c>
      <c r="Q265" s="133" t="s">
        <v>1690</v>
      </c>
    </row>
    <row r="266" spans="6:17" ht="14.5">
      <c r="F266" s="51"/>
      <c r="G266" t="s">
        <v>342</v>
      </c>
      <c r="H266" s="37">
        <v>59870</v>
      </c>
      <c r="I266" s="37">
        <v>59105</v>
      </c>
      <c r="J266" s="37">
        <v>25</v>
      </c>
      <c r="K266" s="54">
        <v>25</v>
      </c>
      <c r="M266" s="37">
        <v>62132</v>
      </c>
      <c r="N266" s="37">
        <v>59244</v>
      </c>
      <c r="O266" s="37" t="s">
        <v>415</v>
      </c>
      <c r="P266" s="133" t="s">
        <v>1685</v>
      </c>
      <c r="Q266" s="133" t="s">
        <v>1691</v>
      </c>
    </row>
    <row r="267" spans="6:17" ht="14.5">
      <c r="F267" s="51"/>
      <c r="G267" t="s">
        <v>343</v>
      </c>
      <c r="H267" s="37">
        <v>62172</v>
      </c>
      <c r="I267" s="37">
        <v>62170</v>
      </c>
      <c r="J267" s="37">
        <v>25</v>
      </c>
      <c r="K267" s="54">
        <v>25</v>
      </c>
      <c r="M267" s="37">
        <v>62134</v>
      </c>
      <c r="N267" s="37">
        <v>59244</v>
      </c>
      <c r="O267" s="37" t="s">
        <v>709</v>
      </c>
      <c r="P267" s="133" t="s">
        <v>1687</v>
      </c>
      <c r="Q267" s="133" t="s">
        <v>1688</v>
      </c>
    </row>
    <row r="268" spans="6:17" ht="14.5">
      <c r="F268" s="51"/>
      <c r="G268" t="s">
        <v>344</v>
      </c>
      <c r="H268" s="37">
        <v>59830</v>
      </c>
      <c r="I268" s="37">
        <v>59106</v>
      </c>
      <c r="J268" s="37">
        <v>25</v>
      </c>
      <c r="K268" s="54">
        <v>25</v>
      </c>
      <c r="M268" s="37">
        <v>62136</v>
      </c>
      <c r="N268" s="37">
        <v>59244</v>
      </c>
      <c r="O268" s="37" t="s">
        <v>1181</v>
      </c>
      <c r="P268" s="133" t="s">
        <v>1692</v>
      </c>
      <c r="Q268" s="133" t="s">
        <v>1691</v>
      </c>
    </row>
    <row r="269" spans="6:17" ht="14.5">
      <c r="F269" s="51"/>
      <c r="G269" t="s">
        <v>345</v>
      </c>
      <c r="H269" s="37">
        <v>62134</v>
      </c>
      <c r="I269" s="37">
        <v>62171</v>
      </c>
      <c r="J269" s="37">
        <v>16</v>
      </c>
      <c r="K269" s="54">
        <v>16</v>
      </c>
      <c r="M269" s="37">
        <v>62137</v>
      </c>
      <c r="N269" s="37">
        <v>59245</v>
      </c>
      <c r="O269" s="37" t="s">
        <v>1255</v>
      </c>
      <c r="P269" s="133" t="s">
        <v>1685</v>
      </c>
      <c r="Q269" s="133" t="s">
        <v>1688</v>
      </c>
    </row>
    <row r="270" spans="6:17" ht="14.5">
      <c r="F270" s="51"/>
      <c r="G270" t="s">
        <v>346</v>
      </c>
      <c r="H270" s="37">
        <v>62128</v>
      </c>
      <c r="I270" s="37">
        <v>62172</v>
      </c>
      <c r="J270" s="37">
        <v>25</v>
      </c>
      <c r="K270" s="54">
        <v>25</v>
      </c>
      <c r="M270" s="37">
        <v>62138</v>
      </c>
      <c r="N270" s="37">
        <v>59246</v>
      </c>
      <c r="O270" s="37" t="s">
        <v>1065</v>
      </c>
      <c r="P270" s="133" t="s">
        <v>1685</v>
      </c>
      <c r="Q270" s="133" t="s">
        <v>1688</v>
      </c>
    </row>
    <row r="271" spans="6:17" ht="14.5">
      <c r="F271" s="51"/>
      <c r="G271" t="s">
        <v>347</v>
      </c>
      <c r="H271" s="37">
        <v>59123</v>
      </c>
      <c r="I271" s="37">
        <v>59107</v>
      </c>
      <c r="J271" s="37">
        <v>25</v>
      </c>
      <c r="K271" s="54">
        <v>30</v>
      </c>
      <c r="M271" s="37">
        <v>62140</v>
      </c>
      <c r="N271" s="37">
        <v>59247</v>
      </c>
      <c r="O271" s="37" t="s">
        <v>610</v>
      </c>
      <c r="P271" s="133" t="s">
        <v>1693</v>
      </c>
      <c r="Q271" s="133" t="s">
        <v>1690</v>
      </c>
    </row>
    <row r="272" spans="6:17" ht="14.5">
      <c r="F272" s="51"/>
      <c r="G272" t="s">
        <v>348</v>
      </c>
      <c r="H272" s="37">
        <v>62117</v>
      </c>
      <c r="I272" s="37">
        <v>62173</v>
      </c>
      <c r="J272" s="37">
        <v>25</v>
      </c>
      <c r="K272" s="54">
        <v>25</v>
      </c>
      <c r="M272" s="37">
        <v>62141</v>
      </c>
      <c r="N272" s="37">
        <v>59247</v>
      </c>
      <c r="O272" s="37" t="s">
        <v>668</v>
      </c>
      <c r="P272" s="133" t="s">
        <v>1685</v>
      </c>
      <c r="Q272" s="133" t="s">
        <v>1688</v>
      </c>
    </row>
    <row r="273" spans="6:17" ht="14.5">
      <c r="F273" s="51"/>
      <c r="G273" t="s">
        <v>349</v>
      </c>
      <c r="H273" s="37">
        <v>62610</v>
      </c>
      <c r="I273" s="37">
        <v>62174</v>
      </c>
      <c r="J273" s="37">
        <v>25</v>
      </c>
      <c r="K273" s="54">
        <v>25</v>
      </c>
      <c r="M273" s="37">
        <v>62142</v>
      </c>
      <c r="N273" s="37">
        <v>59247</v>
      </c>
      <c r="O273" s="37" t="s">
        <v>772</v>
      </c>
      <c r="P273" s="133" t="s">
        <v>1685</v>
      </c>
      <c r="Q273" s="133" t="s">
        <v>1690</v>
      </c>
    </row>
    <row r="274" spans="6:17" ht="14.5">
      <c r="F274" s="51"/>
      <c r="G274" t="s">
        <v>350</v>
      </c>
      <c r="H274" s="37">
        <v>62140</v>
      </c>
      <c r="I274" s="37">
        <v>62175</v>
      </c>
      <c r="J274" s="37">
        <v>16</v>
      </c>
      <c r="K274" s="54">
        <v>16</v>
      </c>
      <c r="M274" s="37">
        <v>62143</v>
      </c>
      <c r="N274" s="37">
        <v>59249</v>
      </c>
      <c r="O274" s="37" t="s">
        <v>143</v>
      </c>
      <c r="P274" s="133" t="s">
        <v>1685</v>
      </c>
      <c r="Q274" s="133" t="s">
        <v>1690</v>
      </c>
    </row>
    <row r="275" spans="6:17" ht="14.5">
      <c r="F275" s="51"/>
      <c r="G275" t="s">
        <v>351</v>
      </c>
      <c r="H275" s="37">
        <v>62170</v>
      </c>
      <c r="I275" s="37">
        <v>62176</v>
      </c>
      <c r="J275" s="37">
        <v>25</v>
      </c>
      <c r="K275" s="54">
        <v>25</v>
      </c>
      <c r="M275" s="37">
        <v>62144</v>
      </c>
      <c r="N275" s="37">
        <v>59249</v>
      </c>
      <c r="O275" s="37" t="s">
        <v>675</v>
      </c>
      <c r="P275" s="133" t="s">
        <v>1685</v>
      </c>
      <c r="Q275" s="133" t="s">
        <v>1690</v>
      </c>
    </row>
    <row r="276" spans="6:17" ht="14.5">
      <c r="F276" s="51"/>
      <c r="G276" t="s">
        <v>352</v>
      </c>
      <c r="H276" s="37">
        <v>62130</v>
      </c>
      <c r="I276" s="37">
        <v>62180</v>
      </c>
      <c r="J276" s="37">
        <v>25</v>
      </c>
      <c r="K276" s="54">
        <v>25</v>
      </c>
      <c r="M276" s="37">
        <v>62145</v>
      </c>
      <c r="N276" s="37">
        <v>59250</v>
      </c>
      <c r="O276" s="37" t="s">
        <v>735</v>
      </c>
      <c r="P276" s="133" t="s">
        <v>1685</v>
      </c>
      <c r="Q276" s="133" t="s">
        <v>1688</v>
      </c>
    </row>
    <row r="277" spans="6:17" ht="14.5">
      <c r="F277" s="51"/>
      <c r="G277" t="s">
        <v>353</v>
      </c>
      <c r="H277" s="37">
        <v>59730</v>
      </c>
      <c r="I277" s="37">
        <v>59108</v>
      </c>
      <c r="J277" s="37">
        <v>16</v>
      </c>
      <c r="K277" s="54">
        <v>16</v>
      </c>
      <c r="M277" s="37">
        <v>62147</v>
      </c>
      <c r="N277" s="37">
        <v>59251</v>
      </c>
      <c r="O277" s="37" t="s">
        <v>104</v>
      </c>
      <c r="P277" s="133" t="s">
        <v>1685</v>
      </c>
      <c r="Q277" s="133" t="s">
        <v>1686</v>
      </c>
    </row>
    <row r="278" spans="6:17" ht="14.5">
      <c r="F278" s="51"/>
      <c r="G278" t="s">
        <v>354</v>
      </c>
      <c r="H278" s="37">
        <v>59178</v>
      </c>
      <c r="I278" s="37">
        <v>59109</v>
      </c>
      <c r="J278" s="37">
        <v>25</v>
      </c>
      <c r="K278" s="54">
        <v>25</v>
      </c>
      <c r="M278" s="37">
        <v>62149</v>
      </c>
      <c r="N278" s="37">
        <v>59252</v>
      </c>
      <c r="O278" s="37" t="s">
        <v>1003</v>
      </c>
      <c r="P278" s="133" t="s">
        <v>1685</v>
      </c>
      <c r="Q278" s="133" t="s">
        <v>1686</v>
      </c>
    </row>
    <row r="279" spans="6:17" ht="14.5">
      <c r="F279" s="51"/>
      <c r="G279" t="s">
        <v>355</v>
      </c>
      <c r="H279" s="37">
        <v>62170</v>
      </c>
      <c r="I279" s="37">
        <v>62177</v>
      </c>
      <c r="J279" s="37">
        <v>16</v>
      </c>
      <c r="K279" s="54">
        <v>16</v>
      </c>
      <c r="M279" s="37">
        <v>62150</v>
      </c>
      <c r="N279" s="37">
        <v>59252</v>
      </c>
      <c r="O279" s="37" t="s">
        <v>1017</v>
      </c>
      <c r="P279" s="133" t="s">
        <v>1685</v>
      </c>
      <c r="Q279" s="133" t="s">
        <v>1690</v>
      </c>
    </row>
    <row r="280" spans="6:17" ht="14.5">
      <c r="F280" s="51"/>
      <c r="G280" t="s">
        <v>356</v>
      </c>
      <c r="H280" s="37">
        <v>59630</v>
      </c>
      <c r="I280" s="37">
        <v>59110</v>
      </c>
      <c r="J280" s="37">
        <v>25</v>
      </c>
      <c r="K280" s="54">
        <v>25</v>
      </c>
      <c r="M280" s="37">
        <v>62151</v>
      </c>
      <c r="N280" s="37">
        <v>59252</v>
      </c>
      <c r="O280" s="37" t="s">
        <v>1572</v>
      </c>
      <c r="P280" s="133" t="s">
        <v>1685</v>
      </c>
      <c r="Q280" s="133" t="s">
        <v>1690</v>
      </c>
    </row>
    <row r="281" spans="6:17" ht="14.5">
      <c r="F281" s="51"/>
      <c r="G281" t="s">
        <v>357</v>
      </c>
      <c r="H281" s="37">
        <v>59470</v>
      </c>
      <c r="I281" s="37">
        <v>59111</v>
      </c>
      <c r="J281" s="37">
        <v>16</v>
      </c>
      <c r="K281" s="54">
        <v>16</v>
      </c>
      <c r="M281" s="37">
        <v>62152</v>
      </c>
      <c r="N281" s="37">
        <v>59253</v>
      </c>
      <c r="O281" s="37" t="s">
        <v>861</v>
      </c>
      <c r="P281" s="133" t="s">
        <v>1685</v>
      </c>
      <c r="Q281" s="133" t="s">
        <v>1690</v>
      </c>
    </row>
    <row r="282" spans="6:17" ht="14.5">
      <c r="F282" s="51"/>
      <c r="G282" t="s">
        <v>358</v>
      </c>
      <c r="H282" s="37">
        <v>62700</v>
      </c>
      <c r="I282" s="37">
        <v>62178</v>
      </c>
      <c r="J282" s="37">
        <v>25</v>
      </c>
      <c r="K282" s="54">
        <v>30</v>
      </c>
      <c r="M282" s="37">
        <v>62153</v>
      </c>
      <c r="N282" s="37">
        <v>59254</v>
      </c>
      <c r="O282" s="37" t="s">
        <v>685</v>
      </c>
      <c r="P282" s="133" t="s">
        <v>1687</v>
      </c>
      <c r="Q282" s="133" t="s">
        <v>1688</v>
      </c>
    </row>
    <row r="283" spans="6:17" ht="14.5">
      <c r="F283" s="51"/>
      <c r="G283" t="s">
        <v>359</v>
      </c>
      <c r="H283" s="37">
        <v>59860</v>
      </c>
      <c r="I283" s="37">
        <v>59112</v>
      </c>
      <c r="J283" s="37">
        <v>25</v>
      </c>
      <c r="K283" s="54">
        <v>25</v>
      </c>
      <c r="M283" s="37">
        <v>62155</v>
      </c>
      <c r="N283" s="37">
        <v>59255</v>
      </c>
      <c r="O283" s="37" t="s">
        <v>762</v>
      </c>
      <c r="P283" s="133" t="s">
        <v>1687</v>
      </c>
      <c r="Q283" s="133" t="s">
        <v>1686</v>
      </c>
    </row>
    <row r="284" spans="6:17" ht="14.5">
      <c r="F284" s="51"/>
      <c r="G284" t="s">
        <v>360</v>
      </c>
      <c r="H284" s="37">
        <v>59490</v>
      </c>
      <c r="I284" s="37">
        <v>59113</v>
      </c>
      <c r="J284" s="37">
        <v>25</v>
      </c>
      <c r="K284" s="54">
        <v>25</v>
      </c>
      <c r="M284" s="37">
        <v>62156</v>
      </c>
      <c r="N284" s="37">
        <v>59258</v>
      </c>
      <c r="O284" s="37" t="s">
        <v>480</v>
      </c>
      <c r="P284" s="133" t="s">
        <v>1687</v>
      </c>
      <c r="Q284" s="133" t="s">
        <v>1688</v>
      </c>
    </row>
    <row r="285" spans="6:17" ht="14.5">
      <c r="F285" s="51"/>
      <c r="G285" t="s">
        <v>361</v>
      </c>
      <c r="H285" s="37">
        <v>59199</v>
      </c>
      <c r="I285" s="37">
        <v>59114</v>
      </c>
      <c r="J285" s="37">
        <v>25</v>
      </c>
      <c r="K285" s="54">
        <v>25</v>
      </c>
      <c r="M285" s="37">
        <v>62157</v>
      </c>
      <c r="N285" s="37">
        <v>59258</v>
      </c>
      <c r="O285" s="37" t="s">
        <v>921</v>
      </c>
      <c r="P285" s="133" t="s">
        <v>1687</v>
      </c>
      <c r="Q285" s="133" t="s">
        <v>1686</v>
      </c>
    </row>
    <row r="286" spans="6:17" ht="14.5">
      <c r="F286" s="51"/>
      <c r="G286" t="s">
        <v>362</v>
      </c>
      <c r="H286" s="37">
        <v>62240</v>
      </c>
      <c r="I286" s="37">
        <v>62179</v>
      </c>
      <c r="J286" s="37">
        <v>16</v>
      </c>
      <c r="K286" s="54">
        <v>16</v>
      </c>
      <c r="M286" s="37">
        <v>62158</v>
      </c>
      <c r="N286" s="37">
        <v>59258</v>
      </c>
      <c r="O286" s="37" t="s">
        <v>922</v>
      </c>
      <c r="P286" s="133" t="s">
        <v>1685</v>
      </c>
      <c r="Q286" s="133" t="s">
        <v>1690</v>
      </c>
    </row>
    <row r="287" spans="6:17" ht="14.5">
      <c r="F287" s="51"/>
      <c r="G287" t="s">
        <v>363</v>
      </c>
      <c r="H287" s="37">
        <v>59151</v>
      </c>
      <c r="I287" s="37">
        <v>59115</v>
      </c>
      <c r="J287" s="37">
        <v>25</v>
      </c>
      <c r="K287" s="54">
        <v>25</v>
      </c>
      <c r="M287" s="37">
        <v>62159</v>
      </c>
      <c r="N287" s="37">
        <v>59259</v>
      </c>
      <c r="O287" s="37" t="s">
        <v>909</v>
      </c>
      <c r="P287" s="133" t="s">
        <v>1687</v>
      </c>
      <c r="Q287" s="133" t="s">
        <v>1688</v>
      </c>
    </row>
    <row r="288" spans="6:17" ht="14.5">
      <c r="F288" s="51"/>
      <c r="G288" t="s">
        <v>364</v>
      </c>
      <c r="H288" s="37">
        <v>59144</v>
      </c>
      <c r="I288" s="37">
        <v>59116</v>
      </c>
      <c r="J288" s="37">
        <v>25</v>
      </c>
      <c r="K288" s="54">
        <v>25</v>
      </c>
      <c r="M288" s="37">
        <v>62160</v>
      </c>
      <c r="N288" s="37">
        <v>59260</v>
      </c>
      <c r="O288" s="37" t="s">
        <v>932</v>
      </c>
      <c r="P288" s="133" t="s">
        <v>1685</v>
      </c>
      <c r="Q288" s="133" t="s">
        <v>1686</v>
      </c>
    </row>
    <row r="289" spans="6:17" ht="14.5">
      <c r="F289" s="51"/>
      <c r="G289" t="s">
        <v>365</v>
      </c>
      <c r="H289" s="37">
        <v>62116</v>
      </c>
      <c r="I289" s="37">
        <v>62181</v>
      </c>
      <c r="J289" s="37">
        <v>25</v>
      </c>
      <c r="K289" s="54">
        <v>25</v>
      </c>
      <c r="M289" s="37">
        <v>62161</v>
      </c>
      <c r="N289" s="37">
        <v>59261</v>
      </c>
      <c r="O289" s="37" t="s">
        <v>1546</v>
      </c>
      <c r="P289" s="133" t="s">
        <v>1685</v>
      </c>
      <c r="Q289" s="133" t="s">
        <v>1688</v>
      </c>
    </row>
    <row r="290" spans="6:17" ht="14.5">
      <c r="F290" s="51"/>
      <c r="G290" t="s">
        <v>366</v>
      </c>
      <c r="H290" s="37">
        <v>59151</v>
      </c>
      <c r="I290" s="37">
        <v>59117</v>
      </c>
      <c r="J290" s="37">
        <v>25</v>
      </c>
      <c r="K290" s="54">
        <v>25</v>
      </c>
      <c r="M290" s="37">
        <v>62162</v>
      </c>
      <c r="N290" s="37">
        <v>59262</v>
      </c>
      <c r="O290" s="37" t="s">
        <v>1317</v>
      </c>
      <c r="P290" s="133" t="s">
        <v>1687</v>
      </c>
      <c r="Q290" s="133" t="s">
        <v>1688</v>
      </c>
    </row>
    <row r="291" spans="6:17" ht="14.5">
      <c r="F291" s="51"/>
      <c r="G291" t="s">
        <v>367</v>
      </c>
      <c r="H291" s="37">
        <v>62390</v>
      </c>
      <c r="I291" s="37">
        <v>62182</v>
      </c>
      <c r="J291" s="37">
        <v>16</v>
      </c>
      <c r="K291" s="54">
        <v>16</v>
      </c>
      <c r="M291" s="37">
        <v>62164</v>
      </c>
      <c r="N291" s="37">
        <v>59263</v>
      </c>
      <c r="O291" s="37" t="s">
        <v>822</v>
      </c>
      <c r="P291" s="133" t="s">
        <v>1685</v>
      </c>
      <c r="Q291" s="133" t="s">
        <v>1688</v>
      </c>
    </row>
    <row r="292" spans="6:17" ht="14.5">
      <c r="F292" s="51"/>
      <c r="G292" t="s">
        <v>368</v>
      </c>
      <c r="H292" s="37">
        <v>62870</v>
      </c>
      <c r="I292" s="37">
        <v>62183</v>
      </c>
      <c r="J292" s="37">
        <v>16</v>
      </c>
      <c r="K292" s="54">
        <v>16</v>
      </c>
      <c r="M292" s="37">
        <v>62170</v>
      </c>
      <c r="N292" s="37">
        <v>59264</v>
      </c>
      <c r="O292" s="37" t="s">
        <v>1154</v>
      </c>
      <c r="P292" s="133" t="s">
        <v>1685</v>
      </c>
      <c r="Q292" s="133" t="s">
        <v>1690</v>
      </c>
    </row>
    <row r="293" spans="6:17" ht="14.5">
      <c r="F293" s="51"/>
      <c r="G293" t="s">
        <v>369</v>
      </c>
      <c r="H293" s="37">
        <v>62860</v>
      </c>
      <c r="I293" s="37">
        <v>62184</v>
      </c>
      <c r="J293" s="37">
        <v>16</v>
      </c>
      <c r="K293" s="54">
        <v>16</v>
      </c>
      <c r="M293" s="37">
        <v>62172</v>
      </c>
      <c r="N293" s="37">
        <v>59265</v>
      </c>
      <c r="O293" s="37" t="s">
        <v>78</v>
      </c>
      <c r="P293" s="133" t="s">
        <v>1685</v>
      </c>
      <c r="Q293" s="133" t="s">
        <v>1688</v>
      </c>
    </row>
    <row r="294" spans="6:17" ht="14.5">
      <c r="F294" s="51"/>
      <c r="G294" t="s">
        <v>370</v>
      </c>
      <c r="H294" s="37">
        <v>62128</v>
      </c>
      <c r="I294" s="37">
        <v>62185</v>
      </c>
      <c r="J294" s="37">
        <v>16</v>
      </c>
      <c r="K294" s="54">
        <v>16</v>
      </c>
      <c r="M294" s="37">
        <v>62173</v>
      </c>
      <c r="N294" s="37">
        <v>59265</v>
      </c>
      <c r="O294" s="37" t="s">
        <v>141</v>
      </c>
      <c r="P294" s="133" t="s">
        <v>1685</v>
      </c>
      <c r="Q294" s="133" t="s">
        <v>1688</v>
      </c>
    </row>
    <row r="295" spans="6:17" ht="14.5">
      <c r="F295" s="51"/>
      <c r="G295" t="s">
        <v>371</v>
      </c>
      <c r="H295" s="37">
        <v>62160</v>
      </c>
      <c r="I295" s="37">
        <v>62186</v>
      </c>
      <c r="J295" s="37">
        <v>25</v>
      </c>
      <c r="K295" s="54">
        <v>25</v>
      </c>
      <c r="M295" s="37">
        <v>62175</v>
      </c>
      <c r="N295" s="37">
        <v>59265</v>
      </c>
      <c r="O295" s="37" t="s">
        <v>144</v>
      </c>
      <c r="P295" s="133" t="s">
        <v>1687</v>
      </c>
      <c r="Q295" s="133" t="s">
        <v>1688</v>
      </c>
    </row>
    <row r="296" spans="6:17" ht="14.5">
      <c r="F296" s="51"/>
      <c r="G296" t="s">
        <v>372</v>
      </c>
      <c r="H296" s="37">
        <v>62130</v>
      </c>
      <c r="I296" s="37">
        <v>62187</v>
      </c>
      <c r="J296" s="37">
        <v>16</v>
      </c>
      <c r="K296" s="54">
        <v>16</v>
      </c>
      <c r="M296" s="37">
        <v>62176</v>
      </c>
      <c r="N296" s="37">
        <v>59265</v>
      </c>
      <c r="O296" s="37" t="s">
        <v>765</v>
      </c>
      <c r="P296" s="133" t="s">
        <v>1685</v>
      </c>
      <c r="Q296" s="133" t="s">
        <v>1688</v>
      </c>
    </row>
    <row r="297" spans="6:17" ht="14.5">
      <c r="F297" s="51"/>
      <c r="G297" t="s">
        <v>373</v>
      </c>
      <c r="H297" s="37">
        <v>62151</v>
      </c>
      <c r="I297" s="37">
        <v>62188</v>
      </c>
      <c r="J297" s="37">
        <v>25</v>
      </c>
      <c r="K297" s="54">
        <v>25</v>
      </c>
      <c r="M297" s="37">
        <v>62179</v>
      </c>
      <c r="N297" s="37">
        <v>59265</v>
      </c>
      <c r="O297" s="37" t="s">
        <v>1381</v>
      </c>
      <c r="P297" s="133" t="s">
        <v>1687</v>
      </c>
      <c r="Q297" s="133" t="s">
        <v>1688</v>
      </c>
    </row>
    <row r="298" spans="6:17" ht="14.5">
      <c r="F298" s="51"/>
      <c r="G298" t="s">
        <v>374</v>
      </c>
      <c r="H298" s="37">
        <v>62124</v>
      </c>
      <c r="I298" s="37">
        <v>62189</v>
      </c>
      <c r="J298" s="37">
        <v>16</v>
      </c>
      <c r="K298" s="54">
        <v>16</v>
      </c>
      <c r="M298" s="37">
        <v>62180</v>
      </c>
      <c r="N298" s="37">
        <v>59266</v>
      </c>
      <c r="O298" s="37" t="s">
        <v>198</v>
      </c>
      <c r="P298" s="133" t="s">
        <v>1685</v>
      </c>
      <c r="Q298" s="133" t="s">
        <v>1688</v>
      </c>
    </row>
    <row r="299" spans="6:17" ht="14.5">
      <c r="F299" s="51"/>
      <c r="G299" t="s">
        <v>375</v>
      </c>
      <c r="H299" s="37">
        <v>59137</v>
      </c>
      <c r="I299" s="37">
        <v>59118</v>
      </c>
      <c r="J299" s="37">
        <v>16</v>
      </c>
      <c r="K299" s="54">
        <v>16</v>
      </c>
      <c r="M299" s="37">
        <v>62182</v>
      </c>
      <c r="N299" s="37">
        <v>59266</v>
      </c>
      <c r="O299" s="37" t="s">
        <v>200</v>
      </c>
      <c r="P299" s="133" t="s">
        <v>1685</v>
      </c>
      <c r="Q299" s="133" t="s">
        <v>1686</v>
      </c>
    </row>
    <row r="300" spans="6:17" ht="14.5">
      <c r="F300" s="51"/>
      <c r="G300" t="s">
        <v>376</v>
      </c>
      <c r="H300" s="37">
        <v>62350</v>
      </c>
      <c r="I300" s="37">
        <v>62190</v>
      </c>
      <c r="J300" s="37">
        <v>25</v>
      </c>
      <c r="K300" s="54">
        <v>25</v>
      </c>
      <c r="M300" s="37">
        <v>62185</v>
      </c>
      <c r="N300" s="37">
        <v>59266</v>
      </c>
      <c r="O300" s="37" t="s">
        <v>815</v>
      </c>
      <c r="P300" s="133" t="s">
        <v>1687</v>
      </c>
      <c r="Q300" s="133" t="s">
        <v>1688</v>
      </c>
    </row>
    <row r="301" spans="6:17" ht="14.5">
      <c r="F301" s="51"/>
      <c r="G301" t="s">
        <v>377</v>
      </c>
      <c r="H301" s="37">
        <v>59285</v>
      </c>
      <c r="I301" s="37">
        <v>59119</v>
      </c>
      <c r="J301" s="37">
        <v>16</v>
      </c>
      <c r="K301" s="54">
        <v>16</v>
      </c>
      <c r="M301" s="37">
        <v>62187</v>
      </c>
      <c r="N301" s="37">
        <v>59267</v>
      </c>
      <c r="O301" s="37" t="s">
        <v>401</v>
      </c>
      <c r="P301" s="133" t="s">
        <v>1685</v>
      </c>
      <c r="Q301" s="133" t="s">
        <v>1690</v>
      </c>
    </row>
    <row r="302" spans="6:17" ht="14.5">
      <c r="F302" s="51"/>
      <c r="G302" t="s">
        <v>378</v>
      </c>
      <c r="H302" s="37">
        <v>59190</v>
      </c>
      <c r="I302" s="37">
        <v>59120</v>
      </c>
      <c r="J302" s="37">
        <v>25</v>
      </c>
      <c r="K302" s="54">
        <v>25</v>
      </c>
      <c r="M302" s="37">
        <v>62190</v>
      </c>
      <c r="N302" s="37">
        <v>59267</v>
      </c>
      <c r="O302" s="37" t="s">
        <v>630</v>
      </c>
      <c r="P302" s="133" t="s">
        <v>1685</v>
      </c>
      <c r="Q302" s="133" t="s">
        <v>1690</v>
      </c>
    </row>
    <row r="303" spans="6:17" ht="14.5">
      <c r="F303" s="51"/>
      <c r="G303" t="s">
        <v>379</v>
      </c>
      <c r="H303" s="37">
        <v>62132</v>
      </c>
      <c r="I303" s="37">
        <v>62191</v>
      </c>
      <c r="J303" s="37">
        <v>16</v>
      </c>
      <c r="K303" s="54">
        <v>16</v>
      </c>
      <c r="M303" s="37">
        <v>62196</v>
      </c>
      <c r="N303" s="37">
        <v>59267</v>
      </c>
      <c r="O303" s="37" t="s">
        <v>1211</v>
      </c>
      <c r="P303" s="133" t="s">
        <v>1685</v>
      </c>
      <c r="Q303" s="133" t="s">
        <v>1690</v>
      </c>
    </row>
    <row r="304" spans="6:17" ht="14.5">
      <c r="F304" s="51"/>
      <c r="G304" t="s">
        <v>380</v>
      </c>
      <c r="H304" s="37">
        <v>62182</v>
      </c>
      <c r="I304" s="37">
        <v>62192</v>
      </c>
      <c r="J304" s="37">
        <v>16</v>
      </c>
      <c r="K304" s="54">
        <v>16</v>
      </c>
      <c r="M304" s="37">
        <v>62199</v>
      </c>
      <c r="N304" s="37">
        <v>59269</v>
      </c>
      <c r="O304" s="37" t="s">
        <v>136</v>
      </c>
      <c r="P304" s="133" t="s">
        <v>1685</v>
      </c>
      <c r="Q304" s="133" t="s">
        <v>1688</v>
      </c>
    </row>
    <row r="305" spans="6:17" ht="14.5">
      <c r="F305" s="51"/>
      <c r="G305" t="s">
        <v>381</v>
      </c>
      <c r="H305" s="37">
        <v>59161</v>
      </c>
      <c r="I305" s="37">
        <v>59121</v>
      </c>
      <c r="J305" s="37">
        <v>16</v>
      </c>
      <c r="K305" s="54">
        <v>16</v>
      </c>
      <c r="M305" s="37">
        <v>62200</v>
      </c>
      <c r="N305" s="37">
        <v>59269</v>
      </c>
      <c r="O305" s="37" t="s">
        <v>1219</v>
      </c>
      <c r="P305" s="133" t="s">
        <v>1689</v>
      </c>
      <c r="Q305" s="133" t="s">
        <v>1686</v>
      </c>
    </row>
    <row r="306" spans="6:17" ht="14.5">
      <c r="F306" s="51"/>
      <c r="G306" t="s">
        <v>382</v>
      </c>
      <c r="H306" s="37">
        <v>62100</v>
      </c>
      <c r="I306" s="37">
        <v>62193</v>
      </c>
      <c r="J306" s="37">
        <v>25</v>
      </c>
      <c r="K306" s="54">
        <v>50</v>
      </c>
      <c r="M306" s="37">
        <v>62210</v>
      </c>
      <c r="N306" s="37">
        <v>59269</v>
      </c>
      <c r="O306" s="37" t="s">
        <v>1408</v>
      </c>
      <c r="P306" s="133" t="s">
        <v>1693</v>
      </c>
      <c r="Q306" s="133" t="s">
        <v>1690</v>
      </c>
    </row>
    <row r="307" spans="6:17" ht="14.5">
      <c r="F307" s="51"/>
      <c r="G307" t="s">
        <v>383</v>
      </c>
      <c r="H307" s="37">
        <v>62470</v>
      </c>
      <c r="I307" s="37">
        <v>62194</v>
      </c>
      <c r="J307" s="37">
        <v>25</v>
      </c>
      <c r="K307" s="54">
        <v>25</v>
      </c>
      <c r="M307" s="37">
        <v>62215</v>
      </c>
      <c r="N307" s="37">
        <v>59270</v>
      </c>
      <c r="O307" s="37" t="s">
        <v>184</v>
      </c>
      <c r="P307" s="133" t="s">
        <v>1687</v>
      </c>
      <c r="Q307" s="133" t="s">
        <v>1688</v>
      </c>
    </row>
    <row r="308" spans="6:17" ht="14.5">
      <c r="F308" s="51"/>
      <c r="G308" t="s">
        <v>384</v>
      </c>
      <c r="H308" s="37">
        <v>62350</v>
      </c>
      <c r="I308" s="37">
        <v>62195</v>
      </c>
      <c r="J308" s="37">
        <v>25</v>
      </c>
      <c r="K308" s="54">
        <v>25</v>
      </c>
      <c r="M308" s="37">
        <v>62217</v>
      </c>
      <c r="N308" s="37">
        <v>59270</v>
      </c>
      <c r="O308" s="37" t="s">
        <v>259</v>
      </c>
      <c r="P308" s="133" t="s">
        <v>1687</v>
      </c>
      <c r="Q308" s="133" t="s">
        <v>1688</v>
      </c>
    </row>
    <row r="309" spans="6:17" ht="14.5">
      <c r="F309" s="51"/>
      <c r="G309" t="s">
        <v>385</v>
      </c>
      <c r="H309" s="37">
        <v>62470</v>
      </c>
      <c r="I309" s="37">
        <v>62197</v>
      </c>
      <c r="J309" s="37">
        <v>25</v>
      </c>
      <c r="K309" s="54">
        <v>25</v>
      </c>
      <c r="M309" s="37">
        <v>62218</v>
      </c>
      <c r="N309" s="37">
        <v>59270</v>
      </c>
      <c r="O309" s="37" t="s">
        <v>631</v>
      </c>
      <c r="P309" s="133" t="s">
        <v>1687</v>
      </c>
      <c r="Q309" s="133" t="s">
        <v>1688</v>
      </c>
    </row>
    <row r="310" spans="6:17" ht="14.5">
      <c r="F310" s="51"/>
      <c r="G310" t="s">
        <v>386</v>
      </c>
      <c r="H310" s="37">
        <v>62690</v>
      </c>
      <c r="I310" s="37">
        <v>62199</v>
      </c>
      <c r="J310" s="37">
        <v>25</v>
      </c>
      <c r="K310" s="54">
        <v>25</v>
      </c>
      <c r="M310" s="37">
        <v>62219</v>
      </c>
      <c r="N310" s="37">
        <v>59270</v>
      </c>
      <c r="O310" s="37" t="s">
        <v>690</v>
      </c>
      <c r="P310" s="133" t="s">
        <v>1685</v>
      </c>
      <c r="Q310" s="133" t="s">
        <v>1688</v>
      </c>
    </row>
    <row r="311" spans="6:17" ht="14.5">
      <c r="F311" s="51"/>
      <c r="G311" t="s">
        <v>387</v>
      </c>
      <c r="H311" s="37">
        <v>62690</v>
      </c>
      <c r="I311" s="37">
        <v>62198</v>
      </c>
      <c r="J311" s="37">
        <v>16</v>
      </c>
      <c r="K311" s="54">
        <v>16</v>
      </c>
      <c r="M311" s="37">
        <v>62220</v>
      </c>
      <c r="N311" s="37">
        <v>59270</v>
      </c>
      <c r="O311" s="37" t="s">
        <v>1043</v>
      </c>
      <c r="P311" s="133" t="s">
        <v>1685</v>
      </c>
      <c r="Q311" s="133" t="s">
        <v>1688</v>
      </c>
    </row>
    <row r="312" spans="6:17" ht="14.5">
      <c r="F312" s="51"/>
      <c r="G312" t="s">
        <v>388</v>
      </c>
      <c r="H312" s="37">
        <v>59400</v>
      </c>
      <c r="I312" s="37">
        <v>59122</v>
      </c>
      <c r="J312" s="37">
        <v>25</v>
      </c>
      <c r="K312" s="54">
        <v>50</v>
      </c>
      <c r="M312" s="37">
        <v>62221</v>
      </c>
      <c r="N312" s="37">
        <v>59270</v>
      </c>
      <c r="O312" s="37" t="s">
        <v>1045</v>
      </c>
      <c r="P312" s="133" t="s">
        <v>1689</v>
      </c>
      <c r="Q312" s="133" t="s">
        <v>1686</v>
      </c>
    </row>
    <row r="313" spans="6:17" ht="14.5">
      <c r="F313" s="51"/>
      <c r="G313" t="s">
        <v>389</v>
      </c>
      <c r="H313" s="37">
        <v>62149</v>
      </c>
      <c r="I313" s="37">
        <v>62200</v>
      </c>
      <c r="J313" s="37">
        <v>25</v>
      </c>
      <c r="K313" s="54">
        <v>25</v>
      </c>
      <c r="M313" s="37">
        <v>62223</v>
      </c>
      <c r="N313" s="37">
        <v>59270</v>
      </c>
      <c r="O313" s="37" t="s">
        <v>1345</v>
      </c>
      <c r="P313" s="133" t="s">
        <v>1687</v>
      </c>
      <c r="Q313" s="133" t="s">
        <v>1688</v>
      </c>
    </row>
    <row r="314" spans="6:17" ht="14.5">
      <c r="F314" s="51"/>
      <c r="G314" t="s">
        <v>390</v>
      </c>
      <c r="H314" s="37">
        <v>62176</v>
      </c>
      <c r="I314" s="37">
        <v>62201</v>
      </c>
      <c r="J314" s="37">
        <v>25</v>
      </c>
      <c r="K314" s="54">
        <v>30</v>
      </c>
      <c r="M314" s="37">
        <v>62224</v>
      </c>
      <c r="N314" s="37">
        <v>59270</v>
      </c>
      <c r="O314" s="37" t="s">
        <v>1436</v>
      </c>
      <c r="P314" s="133" t="s">
        <v>1685</v>
      </c>
      <c r="Q314" s="133" t="s">
        <v>1690</v>
      </c>
    </row>
    <row r="315" spans="6:17" ht="14.5">
      <c r="F315" s="51"/>
      <c r="G315" t="s">
        <v>391</v>
      </c>
      <c r="H315" s="37">
        <v>62650</v>
      </c>
      <c r="I315" s="37">
        <v>62202</v>
      </c>
      <c r="J315" s="37">
        <v>16</v>
      </c>
      <c r="K315" s="54">
        <v>16</v>
      </c>
      <c r="M315" s="37">
        <v>62230</v>
      </c>
      <c r="N315" s="37">
        <v>59271</v>
      </c>
      <c r="O315" s="37" t="s">
        <v>1516</v>
      </c>
      <c r="P315" s="133" t="s">
        <v>1685</v>
      </c>
      <c r="Q315" s="133" t="s">
        <v>1690</v>
      </c>
    </row>
    <row r="316" spans="6:17" ht="14.5">
      <c r="F316" s="51"/>
      <c r="G316" t="s">
        <v>392</v>
      </c>
      <c r="H316" s="37">
        <v>62340</v>
      </c>
      <c r="I316" s="37">
        <v>62203</v>
      </c>
      <c r="J316" s="37">
        <v>25</v>
      </c>
      <c r="K316" s="54">
        <v>25</v>
      </c>
      <c r="M316" s="37">
        <v>62231</v>
      </c>
      <c r="N316" s="37">
        <v>59272</v>
      </c>
      <c r="O316" s="37" t="s">
        <v>511</v>
      </c>
      <c r="P316" s="133" t="s">
        <v>1685</v>
      </c>
      <c r="Q316" s="133" t="s">
        <v>1690</v>
      </c>
    </row>
    <row r="317" spans="6:17" ht="14.5">
      <c r="F317" s="51"/>
      <c r="G317" t="s">
        <v>393</v>
      </c>
      <c r="H317" s="37">
        <v>62870</v>
      </c>
      <c r="I317" s="37">
        <v>62204</v>
      </c>
      <c r="J317" s="37">
        <v>25</v>
      </c>
      <c r="K317" s="54">
        <v>25</v>
      </c>
      <c r="M317" s="37">
        <v>62232</v>
      </c>
      <c r="N317" s="37">
        <v>59273</v>
      </c>
      <c r="O317" s="37" t="s">
        <v>671</v>
      </c>
      <c r="P317" s="133" t="s">
        <v>1685</v>
      </c>
      <c r="Q317" s="133" t="s">
        <v>1690</v>
      </c>
    </row>
    <row r="318" spans="6:17" ht="14.5">
      <c r="F318" s="51"/>
      <c r="G318" t="s">
        <v>394</v>
      </c>
      <c r="H318" s="37">
        <v>62120</v>
      </c>
      <c r="I318" s="37">
        <v>62205</v>
      </c>
      <c r="J318" s="37">
        <v>25</v>
      </c>
      <c r="K318" s="54">
        <v>25</v>
      </c>
      <c r="M318" s="37">
        <v>62240</v>
      </c>
      <c r="N318" s="37">
        <v>59273</v>
      </c>
      <c r="O318" s="37" t="s">
        <v>1179</v>
      </c>
      <c r="P318" s="133" t="s">
        <v>1693</v>
      </c>
      <c r="Q318" s="133" t="s">
        <v>1690</v>
      </c>
    </row>
    <row r="319" spans="6:17" ht="14.5">
      <c r="F319" s="51"/>
      <c r="G319" t="s">
        <v>395</v>
      </c>
      <c r="H319" s="37">
        <v>59133</v>
      </c>
      <c r="I319" s="37">
        <v>59123</v>
      </c>
      <c r="J319" s="37">
        <v>25</v>
      </c>
      <c r="K319" s="54">
        <v>25</v>
      </c>
      <c r="M319" s="37">
        <v>62250</v>
      </c>
      <c r="N319" s="37">
        <v>59274</v>
      </c>
      <c r="O319" s="37" t="s">
        <v>1019</v>
      </c>
      <c r="P319" s="133" t="s">
        <v>1685</v>
      </c>
      <c r="Q319" s="133" t="s">
        <v>1691</v>
      </c>
    </row>
    <row r="320" spans="6:17" ht="14.5">
      <c r="F320" s="51"/>
      <c r="G320" t="s">
        <v>396</v>
      </c>
      <c r="H320" s="37">
        <v>59780</v>
      </c>
      <c r="I320" s="37">
        <v>59124</v>
      </c>
      <c r="J320" s="37">
        <v>25</v>
      </c>
      <c r="K320" s="54">
        <v>25</v>
      </c>
      <c r="M320" s="37">
        <v>62260</v>
      </c>
      <c r="N320" s="37">
        <v>59277</v>
      </c>
      <c r="O320" s="37" t="s">
        <v>1271</v>
      </c>
      <c r="P320" s="133" t="s">
        <v>1685</v>
      </c>
      <c r="Q320" s="133" t="s">
        <v>1691</v>
      </c>
    </row>
    <row r="321" spans="6:17" ht="14.5">
      <c r="F321" s="51"/>
      <c r="G321" t="s">
        <v>397</v>
      </c>
      <c r="H321" s="37">
        <v>62170</v>
      </c>
      <c r="I321" s="37">
        <v>62206</v>
      </c>
      <c r="J321" s="37">
        <v>25</v>
      </c>
      <c r="K321" s="54">
        <v>25</v>
      </c>
      <c r="M321" s="37">
        <v>62270</v>
      </c>
      <c r="N321" s="37">
        <v>59278</v>
      </c>
      <c r="O321" s="37" t="s">
        <v>574</v>
      </c>
      <c r="P321" s="133" t="s">
        <v>1685</v>
      </c>
      <c r="Q321" s="133" t="s">
        <v>1690</v>
      </c>
    </row>
    <row r="322" spans="6:17" ht="14.5">
      <c r="F322" s="51"/>
      <c r="G322" t="s">
        <v>398</v>
      </c>
      <c r="H322" s="37">
        <v>62170</v>
      </c>
      <c r="I322" s="37">
        <v>62207</v>
      </c>
      <c r="J322" s="37">
        <v>25</v>
      </c>
      <c r="K322" s="54">
        <v>25</v>
      </c>
      <c r="M322" s="37">
        <v>62280</v>
      </c>
      <c r="N322" s="37">
        <v>59279</v>
      </c>
      <c r="O322" s="37" t="s">
        <v>475</v>
      </c>
      <c r="P322" s="133" t="s">
        <v>1685</v>
      </c>
      <c r="Q322" s="133" t="s">
        <v>1690</v>
      </c>
    </row>
    <row r="323" spans="6:17" ht="14.5">
      <c r="F323" s="51"/>
      <c r="G323" t="s">
        <v>399</v>
      </c>
      <c r="H323" s="37">
        <v>62270</v>
      </c>
      <c r="I323" s="37">
        <v>62208</v>
      </c>
      <c r="J323" s="37">
        <v>16</v>
      </c>
      <c r="K323" s="54">
        <v>16</v>
      </c>
      <c r="M323" s="37">
        <v>62290</v>
      </c>
      <c r="N323" s="37">
        <v>59279</v>
      </c>
      <c r="O323" s="37" t="s">
        <v>966</v>
      </c>
      <c r="P323" s="133" t="s">
        <v>1685</v>
      </c>
      <c r="Q323" s="133" t="s">
        <v>1688</v>
      </c>
    </row>
    <row r="324" spans="6:17" ht="14.5">
      <c r="F324" s="51"/>
      <c r="G324" t="s">
        <v>400</v>
      </c>
      <c r="H324" s="37">
        <v>62310</v>
      </c>
      <c r="I324" s="37">
        <v>62209</v>
      </c>
      <c r="J324" s="37">
        <v>16</v>
      </c>
      <c r="K324" s="54">
        <v>16</v>
      </c>
      <c r="M324" s="37">
        <v>62300</v>
      </c>
      <c r="N324" s="37">
        <v>59280</v>
      </c>
      <c r="O324" s="37" t="s">
        <v>132</v>
      </c>
      <c r="P324" s="133" t="s">
        <v>1685</v>
      </c>
      <c r="Q324" s="133" t="s">
        <v>1690</v>
      </c>
    </row>
    <row r="325" spans="6:17" ht="14.5">
      <c r="F325" s="51"/>
      <c r="G325" t="s">
        <v>401</v>
      </c>
      <c r="H325" s="37">
        <v>59267</v>
      </c>
      <c r="I325" s="37">
        <v>59125</v>
      </c>
      <c r="J325" s="37">
        <v>16</v>
      </c>
      <c r="K325" s="54">
        <v>16</v>
      </c>
      <c r="M325" s="37">
        <v>62310</v>
      </c>
      <c r="N325" s="37">
        <v>59280</v>
      </c>
      <c r="O325" s="37" t="s">
        <v>306</v>
      </c>
      <c r="P325" s="133" t="s">
        <v>1689</v>
      </c>
      <c r="Q325" s="133" t="s">
        <v>1686</v>
      </c>
    </row>
    <row r="326" spans="6:17" ht="14.5">
      <c r="F326" s="51"/>
      <c r="G326" t="s">
        <v>402</v>
      </c>
      <c r="H326" s="37">
        <v>62270</v>
      </c>
      <c r="I326" s="37">
        <v>62210</v>
      </c>
      <c r="J326" s="37">
        <v>16</v>
      </c>
      <c r="K326" s="54">
        <v>16</v>
      </c>
      <c r="M326" s="37">
        <v>62320</v>
      </c>
      <c r="N326" s="37">
        <v>59281</v>
      </c>
      <c r="O326" s="37" t="s">
        <v>1307</v>
      </c>
      <c r="P326" s="133" t="s">
        <v>1685</v>
      </c>
      <c r="Q326" s="133" t="s">
        <v>1688</v>
      </c>
    </row>
    <row r="327" spans="6:17" ht="14.5">
      <c r="F327" s="51"/>
      <c r="G327" t="s">
        <v>403</v>
      </c>
      <c r="H327" s="37">
        <v>59169</v>
      </c>
      <c r="I327" s="37">
        <v>59126</v>
      </c>
      <c r="J327" s="37">
        <v>25</v>
      </c>
      <c r="K327" s="54">
        <v>25</v>
      </c>
      <c r="M327" s="37">
        <v>62330</v>
      </c>
      <c r="N327" s="37">
        <v>59282</v>
      </c>
      <c r="O327" s="37" t="s">
        <v>514</v>
      </c>
      <c r="P327" s="133" t="s">
        <v>1687</v>
      </c>
      <c r="Q327" s="133" t="s">
        <v>1688</v>
      </c>
    </row>
    <row r="328" spans="6:17" ht="14.5">
      <c r="F328" s="51"/>
      <c r="G328" t="s">
        <v>404</v>
      </c>
      <c r="H328" s="37">
        <v>59213</v>
      </c>
      <c r="I328" s="37">
        <v>59127</v>
      </c>
      <c r="J328" s="37">
        <v>16</v>
      </c>
      <c r="K328" s="54">
        <v>16</v>
      </c>
      <c r="M328" s="37">
        <v>62340</v>
      </c>
      <c r="N328" s="37">
        <v>59282</v>
      </c>
      <c r="O328" s="37" t="s">
        <v>1137</v>
      </c>
      <c r="P328" s="133" t="s">
        <v>1685</v>
      </c>
      <c r="Q328" s="133" t="s">
        <v>1686</v>
      </c>
    </row>
    <row r="329" spans="6:17" ht="14.5">
      <c r="F329" s="51"/>
      <c r="G329" t="s">
        <v>405</v>
      </c>
      <c r="H329" s="37">
        <v>62690</v>
      </c>
      <c r="I329" s="37">
        <v>62211</v>
      </c>
      <c r="J329" s="37">
        <v>25</v>
      </c>
      <c r="K329" s="54">
        <v>25</v>
      </c>
      <c r="M329" s="37">
        <v>62350</v>
      </c>
      <c r="N329" s="37">
        <v>59283</v>
      </c>
      <c r="O329" s="37" t="s">
        <v>1054</v>
      </c>
      <c r="P329" s="133" t="s">
        <v>1685</v>
      </c>
      <c r="Q329" s="133" t="s">
        <v>1688</v>
      </c>
    </row>
    <row r="330" spans="6:17" ht="14.5">
      <c r="F330" s="51"/>
      <c r="G330" t="s">
        <v>406</v>
      </c>
      <c r="H330" s="37">
        <v>62140</v>
      </c>
      <c r="I330" s="37">
        <v>62212</v>
      </c>
      <c r="J330" s="37">
        <v>25</v>
      </c>
      <c r="K330" s="54">
        <v>25</v>
      </c>
      <c r="M330" s="37">
        <v>62360</v>
      </c>
      <c r="N330" s="37">
        <v>59283</v>
      </c>
      <c r="O330" s="37" t="s">
        <v>1236</v>
      </c>
      <c r="P330" s="133" t="s">
        <v>1685</v>
      </c>
      <c r="Q330" s="133" t="s">
        <v>1690</v>
      </c>
    </row>
    <row r="331" spans="6:17" ht="14.5">
      <c r="F331" s="51"/>
      <c r="G331" t="s">
        <v>407</v>
      </c>
      <c r="H331" s="37">
        <v>59160</v>
      </c>
      <c r="I331" s="37">
        <v>59128</v>
      </c>
      <c r="J331" s="37">
        <v>25</v>
      </c>
      <c r="K331" s="54">
        <v>25</v>
      </c>
      <c r="M331" s="37">
        <v>62370</v>
      </c>
      <c r="N331" s="37">
        <v>59284</v>
      </c>
      <c r="O331" s="37" t="s">
        <v>1187</v>
      </c>
      <c r="P331" s="133" t="s">
        <v>1692</v>
      </c>
      <c r="Q331" s="133" t="s">
        <v>1691</v>
      </c>
    </row>
    <row r="332" spans="6:17" ht="14.5">
      <c r="F332" s="51"/>
      <c r="G332" t="s">
        <v>408</v>
      </c>
      <c r="H332" s="37">
        <v>59630</v>
      </c>
      <c r="I332" s="37">
        <v>59130</v>
      </c>
      <c r="J332" s="37">
        <v>25</v>
      </c>
      <c r="K332" s="54">
        <v>25</v>
      </c>
      <c r="M332" s="37">
        <v>62380</v>
      </c>
      <c r="N332" s="37">
        <v>59285</v>
      </c>
      <c r="O332" s="37" t="s">
        <v>133</v>
      </c>
      <c r="P332" s="133" t="s">
        <v>1685</v>
      </c>
      <c r="Q332" s="133" t="s">
        <v>1690</v>
      </c>
    </row>
    <row r="333" spans="6:17" ht="14.5">
      <c r="F333" s="51"/>
      <c r="G333" t="s">
        <v>409</v>
      </c>
      <c r="H333" s="37">
        <v>59242</v>
      </c>
      <c r="I333" s="37">
        <v>59129</v>
      </c>
      <c r="J333" s="37">
        <v>25</v>
      </c>
      <c r="K333" s="54">
        <v>25</v>
      </c>
      <c r="M333" s="37">
        <v>62390</v>
      </c>
      <c r="N333" s="37">
        <v>59285</v>
      </c>
      <c r="O333" s="37" t="s">
        <v>377</v>
      </c>
      <c r="P333" s="133" t="s">
        <v>1685</v>
      </c>
      <c r="Q333" s="133" t="s">
        <v>1691</v>
      </c>
    </row>
    <row r="334" spans="6:17" ht="14.5">
      <c r="F334" s="51"/>
      <c r="G334" t="s">
        <v>410</v>
      </c>
      <c r="H334" s="37">
        <v>59180</v>
      </c>
      <c r="I334" s="37">
        <v>59131</v>
      </c>
      <c r="J334" s="37">
        <v>25</v>
      </c>
      <c r="K334" s="54">
        <v>30</v>
      </c>
      <c r="M334" s="37">
        <v>62400</v>
      </c>
      <c r="N334" s="37">
        <v>59285</v>
      </c>
      <c r="O334" s="37" t="s">
        <v>1300</v>
      </c>
      <c r="P334" s="133" t="s">
        <v>1693</v>
      </c>
      <c r="Q334" s="133" t="s">
        <v>1690</v>
      </c>
    </row>
    <row r="335" spans="6:17" ht="14.5">
      <c r="F335" s="51"/>
      <c r="G335" t="s">
        <v>411</v>
      </c>
      <c r="H335" s="37">
        <v>62144</v>
      </c>
      <c r="I335" s="37">
        <v>62213</v>
      </c>
      <c r="J335" s="37">
        <v>25</v>
      </c>
      <c r="K335" s="54">
        <v>25</v>
      </c>
      <c r="M335" s="37">
        <v>62410</v>
      </c>
      <c r="N335" s="37">
        <v>59286</v>
      </c>
      <c r="O335" s="37" t="s">
        <v>1289</v>
      </c>
      <c r="P335" s="133" t="s">
        <v>1687</v>
      </c>
      <c r="Q335" s="133" t="s">
        <v>1688</v>
      </c>
    </row>
    <row r="336" spans="6:17" ht="14.5">
      <c r="F336" s="51"/>
      <c r="G336" t="s">
        <v>412</v>
      </c>
      <c r="H336" s="37">
        <v>62830</v>
      </c>
      <c r="I336" s="37">
        <v>62214</v>
      </c>
      <c r="J336" s="37">
        <v>25</v>
      </c>
      <c r="K336" s="54">
        <v>25</v>
      </c>
      <c r="M336" s="37">
        <v>62420</v>
      </c>
      <c r="N336" s="37">
        <v>59287</v>
      </c>
      <c r="O336" s="37" t="s">
        <v>722</v>
      </c>
      <c r="P336" s="133" t="s">
        <v>1685</v>
      </c>
      <c r="Q336" s="133" t="s">
        <v>1690</v>
      </c>
    </row>
    <row r="337" spans="6:17" ht="14.5">
      <c r="F337" s="51"/>
      <c r="G337" t="s">
        <v>413</v>
      </c>
      <c r="H337" s="37">
        <v>59217</v>
      </c>
      <c r="I337" s="37">
        <v>59132</v>
      </c>
      <c r="J337" s="37">
        <v>25</v>
      </c>
      <c r="K337" s="54">
        <v>25</v>
      </c>
      <c r="M337" s="37">
        <v>62430</v>
      </c>
      <c r="N337" s="37">
        <v>59287</v>
      </c>
      <c r="O337" s="37" t="s">
        <v>931</v>
      </c>
      <c r="P337" s="133" t="s">
        <v>1685</v>
      </c>
      <c r="Q337" s="133" t="s">
        <v>1686</v>
      </c>
    </row>
    <row r="338" spans="6:17" ht="14.5">
      <c r="F338" s="51"/>
      <c r="G338" t="s">
        <v>414</v>
      </c>
      <c r="H338" s="37">
        <v>59112</v>
      </c>
      <c r="I338" s="37">
        <v>59133</v>
      </c>
      <c r="J338" s="37">
        <v>25</v>
      </c>
      <c r="K338" s="54">
        <v>25</v>
      </c>
      <c r="M338" s="37">
        <v>62440</v>
      </c>
      <c r="N338" s="37">
        <v>59288</v>
      </c>
      <c r="O338" s="37" t="s">
        <v>1206</v>
      </c>
      <c r="P338" s="133" t="s">
        <v>1685</v>
      </c>
      <c r="Q338" s="133" t="s">
        <v>1691</v>
      </c>
    </row>
    <row r="339" spans="6:17" ht="14.5">
      <c r="F339" s="51"/>
      <c r="G339" t="s">
        <v>415</v>
      </c>
      <c r="H339" s="37">
        <v>59244</v>
      </c>
      <c r="I339" s="37">
        <v>59134</v>
      </c>
      <c r="J339" s="37">
        <v>16</v>
      </c>
      <c r="K339" s="54">
        <v>16</v>
      </c>
      <c r="M339" s="37">
        <v>62450</v>
      </c>
      <c r="N339" s="37">
        <v>59290</v>
      </c>
      <c r="O339" s="37" t="s">
        <v>1573</v>
      </c>
      <c r="P339" s="133" t="s">
        <v>1685</v>
      </c>
      <c r="Q339" s="133" t="s">
        <v>1686</v>
      </c>
    </row>
    <row r="340" spans="6:17" ht="14.5">
      <c r="F340" s="51"/>
      <c r="G340" t="s">
        <v>416</v>
      </c>
      <c r="H340" s="37">
        <v>62220</v>
      </c>
      <c r="I340" s="37">
        <v>62215</v>
      </c>
      <c r="J340" s="37">
        <v>25</v>
      </c>
      <c r="K340" s="54">
        <v>30</v>
      </c>
      <c r="M340" s="37">
        <v>62460</v>
      </c>
      <c r="N340" s="37">
        <v>59292</v>
      </c>
      <c r="O340" s="37" t="s">
        <v>1342</v>
      </c>
      <c r="P340" s="133" t="s">
        <v>1687</v>
      </c>
      <c r="Q340" s="133" t="s">
        <v>1688</v>
      </c>
    </row>
    <row r="341" spans="6:17" ht="14.5">
      <c r="F341" s="51"/>
      <c r="G341" t="s">
        <v>417</v>
      </c>
      <c r="H341" s="37">
        <v>59670</v>
      </c>
      <c r="I341" s="37">
        <v>59135</v>
      </c>
      <c r="J341" s="37">
        <v>25</v>
      </c>
      <c r="K341" s="54">
        <v>25</v>
      </c>
      <c r="M341" s="37">
        <v>62470</v>
      </c>
      <c r="N341" s="37">
        <v>59293</v>
      </c>
      <c r="O341" s="37" t="s">
        <v>1108</v>
      </c>
      <c r="P341" s="133" t="s">
        <v>1685</v>
      </c>
      <c r="Q341" s="133" t="s">
        <v>1690</v>
      </c>
    </row>
    <row r="342" spans="6:17" ht="14.5">
      <c r="F342" s="51"/>
      <c r="G342" t="s">
        <v>418</v>
      </c>
      <c r="H342" s="37">
        <v>59360</v>
      </c>
      <c r="I342" s="37">
        <v>59137</v>
      </c>
      <c r="J342" s="37">
        <v>16</v>
      </c>
      <c r="K342" s="54">
        <v>16</v>
      </c>
      <c r="M342" s="37">
        <v>62480</v>
      </c>
      <c r="N342" s="37">
        <v>59294</v>
      </c>
      <c r="O342" s="37" t="s">
        <v>755</v>
      </c>
      <c r="P342" s="133" t="s">
        <v>1685</v>
      </c>
      <c r="Q342" s="133" t="s">
        <v>1686</v>
      </c>
    </row>
    <row r="343" spans="6:17" ht="14.5">
      <c r="F343" s="51"/>
      <c r="G343" t="s">
        <v>419</v>
      </c>
      <c r="H343" s="37">
        <v>59217</v>
      </c>
      <c r="I343" s="37">
        <v>59138</v>
      </c>
      <c r="J343" s="37">
        <v>25</v>
      </c>
      <c r="K343" s="54">
        <v>25</v>
      </c>
      <c r="M343" s="37">
        <v>62490</v>
      </c>
      <c r="N343" s="37">
        <v>59295</v>
      </c>
      <c r="O343" s="37" t="s">
        <v>592</v>
      </c>
      <c r="P343" s="133" t="s">
        <v>1685</v>
      </c>
      <c r="Q343" s="133" t="s">
        <v>1686</v>
      </c>
    </row>
    <row r="344" spans="6:17" ht="14.5">
      <c r="F344" s="51"/>
      <c r="G344" t="s">
        <v>420</v>
      </c>
      <c r="H344" s="37">
        <v>62260</v>
      </c>
      <c r="I344" s="37">
        <v>62217</v>
      </c>
      <c r="J344" s="37">
        <v>25</v>
      </c>
      <c r="K344" s="54">
        <v>25</v>
      </c>
      <c r="M344" s="37">
        <v>62500</v>
      </c>
      <c r="N344" s="37">
        <v>59295</v>
      </c>
      <c r="O344" s="37" t="s">
        <v>1169</v>
      </c>
      <c r="P344" s="133" t="s">
        <v>1687</v>
      </c>
      <c r="Q344" s="133" t="s">
        <v>1688</v>
      </c>
    </row>
    <row r="345" spans="6:17" ht="14.5">
      <c r="F345" s="51"/>
      <c r="G345" t="s">
        <v>421</v>
      </c>
      <c r="H345" s="37">
        <v>62150</v>
      </c>
      <c r="I345" s="37">
        <v>62218</v>
      </c>
      <c r="J345" s="37">
        <v>16</v>
      </c>
      <c r="K345" s="54">
        <v>16</v>
      </c>
      <c r="M345" s="37">
        <v>62510</v>
      </c>
      <c r="N345" s="37">
        <v>59296</v>
      </c>
      <c r="O345" s="37" t="s">
        <v>174</v>
      </c>
      <c r="P345" s="133" t="s">
        <v>1687</v>
      </c>
      <c r="Q345" s="133" t="s">
        <v>1688</v>
      </c>
    </row>
    <row r="346" spans="6:17" ht="14.5">
      <c r="F346" s="51"/>
      <c r="G346" t="s">
        <v>422</v>
      </c>
      <c r="H346" s="37">
        <v>59540</v>
      </c>
      <c r="I346" s="37">
        <v>59139</v>
      </c>
      <c r="J346" s="37">
        <v>25</v>
      </c>
      <c r="K346" s="54">
        <v>30</v>
      </c>
      <c r="M346" s="37">
        <v>62520</v>
      </c>
      <c r="N346" s="37">
        <v>59297</v>
      </c>
      <c r="O346" s="37" t="s">
        <v>1529</v>
      </c>
      <c r="P346" s="133" t="s">
        <v>1685</v>
      </c>
      <c r="Q346" s="133" t="s">
        <v>1686</v>
      </c>
    </row>
    <row r="347" spans="6:17" ht="14.5">
      <c r="F347" s="51"/>
      <c r="G347" t="s">
        <v>423</v>
      </c>
      <c r="H347" s="37">
        <v>59191</v>
      </c>
      <c r="I347" s="37">
        <v>59140</v>
      </c>
      <c r="J347" s="37">
        <v>16</v>
      </c>
      <c r="K347" s="54">
        <v>16</v>
      </c>
      <c r="M347" s="37">
        <v>62530</v>
      </c>
      <c r="N347" s="37">
        <v>59299</v>
      </c>
      <c r="O347" s="37" t="s">
        <v>297</v>
      </c>
      <c r="P347" s="133" t="s">
        <v>1685</v>
      </c>
      <c r="Q347" s="133" t="s">
        <v>1686</v>
      </c>
    </row>
    <row r="348" spans="6:17" ht="14.5">
      <c r="F348" s="51"/>
      <c r="G348" t="s">
        <v>424</v>
      </c>
      <c r="H348" s="37">
        <v>62140</v>
      </c>
      <c r="I348" s="37">
        <v>62219</v>
      </c>
      <c r="J348" s="37">
        <v>16</v>
      </c>
      <c r="K348" s="54">
        <v>16</v>
      </c>
      <c r="M348" s="37">
        <v>62540</v>
      </c>
      <c r="N348" s="37">
        <v>59300</v>
      </c>
      <c r="O348" s="37" t="s">
        <v>163</v>
      </c>
      <c r="P348" s="133" t="s">
        <v>1685</v>
      </c>
      <c r="Q348" s="133" t="s">
        <v>1690</v>
      </c>
    </row>
    <row r="349" spans="6:17" ht="14.5">
      <c r="F349" s="51"/>
      <c r="G349" t="s">
        <v>425</v>
      </c>
      <c r="H349" s="37">
        <v>59400</v>
      </c>
      <c r="I349" s="37">
        <v>59141</v>
      </c>
      <c r="J349" s="37">
        <v>25</v>
      </c>
      <c r="K349" s="54">
        <v>25</v>
      </c>
      <c r="M349" s="37">
        <v>62550</v>
      </c>
      <c r="N349" s="37">
        <v>59300</v>
      </c>
      <c r="O349" s="37" t="s">
        <v>602</v>
      </c>
      <c r="P349" s="133" t="s">
        <v>1689</v>
      </c>
      <c r="Q349" s="133" t="s">
        <v>1686</v>
      </c>
    </row>
    <row r="350" spans="6:17" ht="14.5">
      <c r="F350" s="51"/>
      <c r="G350" t="s">
        <v>426</v>
      </c>
      <c r="H350" s="37">
        <v>62140</v>
      </c>
      <c r="I350" s="37">
        <v>62220</v>
      </c>
      <c r="J350" s="37">
        <v>16</v>
      </c>
      <c r="K350" s="54">
        <v>16</v>
      </c>
      <c r="M350" s="37">
        <v>62560</v>
      </c>
      <c r="N350" s="37">
        <v>59300</v>
      </c>
      <c r="O350" s="37" t="s">
        <v>1489</v>
      </c>
      <c r="P350" s="133" t="s">
        <v>1685</v>
      </c>
      <c r="Q350" s="133" t="s">
        <v>1690</v>
      </c>
    </row>
    <row r="351" spans="6:17" ht="14.5">
      <c r="F351" s="51"/>
      <c r="G351" t="s">
        <v>427</v>
      </c>
      <c r="H351" s="37">
        <v>59680</v>
      </c>
      <c r="I351" s="37">
        <v>59142</v>
      </c>
      <c r="J351" s="37">
        <v>25</v>
      </c>
      <c r="K351" s="54">
        <v>25</v>
      </c>
      <c r="M351" s="37">
        <v>62570</v>
      </c>
      <c r="N351" s="37">
        <v>59310</v>
      </c>
      <c r="O351" s="37" t="s">
        <v>97</v>
      </c>
      <c r="P351" s="133" t="s">
        <v>1687</v>
      </c>
      <c r="Q351" s="133" t="s">
        <v>1686</v>
      </c>
    </row>
    <row r="352" spans="6:17" ht="14.5">
      <c r="F352" s="51"/>
      <c r="G352" t="s">
        <v>428</v>
      </c>
      <c r="H352" s="37">
        <v>59230</v>
      </c>
      <c r="I352" s="37">
        <v>59144</v>
      </c>
      <c r="J352" s="37">
        <v>25</v>
      </c>
      <c r="K352" s="54">
        <v>25</v>
      </c>
      <c r="M352" s="37">
        <v>62575</v>
      </c>
      <c r="N352" s="37">
        <v>59310</v>
      </c>
      <c r="O352" s="37" t="s">
        <v>154</v>
      </c>
      <c r="P352" s="133" t="s">
        <v>1687</v>
      </c>
      <c r="Q352" s="133" t="s">
        <v>1686</v>
      </c>
    </row>
    <row r="353" spans="6:17" ht="14.5">
      <c r="F353" s="51"/>
      <c r="G353" t="s">
        <v>429</v>
      </c>
      <c r="H353" s="37">
        <v>62127</v>
      </c>
      <c r="I353" s="37">
        <v>62221</v>
      </c>
      <c r="J353" s="37">
        <v>16</v>
      </c>
      <c r="K353" s="54">
        <v>16</v>
      </c>
      <c r="M353" s="37">
        <v>62580</v>
      </c>
      <c r="N353" s="37">
        <v>59310</v>
      </c>
      <c r="O353" s="37" t="s">
        <v>276</v>
      </c>
      <c r="P353" s="133" t="s">
        <v>1685</v>
      </c>
      <c r="Q353" s="133" t="s">
        <v>1688</v>
      </c>
    </row>
    <row r="354" spans="6:17" ht="14.5">
      <c r="F354" s="51"/>
      <c r="G354" t="s">
        <v>430</v>
      </c>
      <c r="H354" s="37">
        <v>59147</v>
      </c>
      <c r="I354" s="37">
        <v>59145</v>
      </c>
      <c r="J354" s="37">
        <v>25</v>
      </c>
      <c r="K354" s="54">
        <v>25</v>
      </c>
      <c r="M354" s="37">
        <v>62590</v>
      </c>
      <c r="N354" s="37">
        <v>59310</v>
      </c>
      <c r="O354" s="37" t="s">
        <v>472</v>
      </c>
      <c r="P354" s="133" t="s">
        <v>1685</v>
      </c>
      <c r="Q354" s="133" t="s">
        <v>1691</v>
      </c>
    </row>
    <row r="355" spans="6:17" ht="14.5">
      <c r="F355" s="51"/>
      <c r="G355" t="s">
        <v>431</v>
      </c>
      <c r="H355" s="37">
        <v>59152</v>
      </c>
      <c r="I355" s="37">
        <v>59146</v>
      </c>
      <c r="J355" s="37">
        <v>25</v>
      </c>
      <c r="K355" s="54">
        <v>25</v>
      </c>
      <c r="M355" s="37">
        <v>62600</v>
      </c>
      <c r="N355" s="37">
        <v>59310</v>
      </c>
      <c r="O355" s="37" t="s">
        <v>606</v>
      </c>
      <c r="P355" s="133" t="s">
        <v>1692</v>
      </c>
      <c r="Q355" s="133" t="s">
        <v>1691</v>
      </c>
    </row>
    <row r="356" spans="6:17" ht="14.5">
      <c r="F356" s="51"/>
      <c r="G356" t="s">
        <v>432</v>
      </c>
      <c r="H356" s="37">
        <v>62140</v>
      </c>
      <c r="I356" s="37">
        <v>62222</v>
      </c>
      <c r="J356" s="37">
        <v>16</v>
      </c>
      <c r="K356" s="54">
        <v>16</v>
      </c>
      <c r="M356" s="37">
        <v>62610</v>
      </c>
      <c r="N356" s="37">
        <v>59310</v>
      </c>
      <c r="O356" s="37" t="s">
        <v>881</v>
      </c>
      <c r="P356" s="133" t="s">
        <v>1685</v>
      </c>
      <c r="Q356" s="133" t="s">
        <v>1690</v>
      </c>
    </row>
    <row r="357" spans="6:17" ht="14.5">
      <c r="F357" s="51"/>
      <c r="G357" t="s">
        <v>433</v>
      </c>
      <c r="H357" s="37">
        <v>62128</v>
      </c>
      <c r="I357" s="37">
        <v>62223</v>
      </c>
      <c r="J357" s="37">
        <v>16</v>
      </c>
      <c r="K357" s="54">
        <v>16</v>
      </c>
      <c r="M357" s="37">
        <v>62620</v>
      </c>
      <c r="N357" s="37">
        <v>59310</v>
      </c>
      <c r="O357" s="37" t="s">
        <v>1083</v>
      </c>
      <c r="P357" s="133" t="s">
        <v>1685</v>
      </c>
      <c r="Q357" s="133" t="s">
        <v>1688</v>
      </c>
    </row>
    <row r="358" spans="6:17" ht="14.5">
      <c r="F358" s="51"/>
      <c r="G358" t="s">
        <v>434</v>
      </c>
      <c r="H358" s="37">
        <v>62920</v>
      </c>
      <c r="I358" s="37">
        <v>62224</v>
      </c>
      <c r="J358" s="37">
        <v>25</v>
      </c>
      <c r="K358" s="54">
        <v>25</v>
      </c>
      <c r="M358" s="37">
        <v>62630</v>
      </c>
      <c r="N358" s="37">
        <v>59310</v>
      </c>
      <c r="O358" s="37" t="s">
        <v>1121</v>
      </c>
      <c r="P358" s="133" t="s">
        <v>1687</v>
      </c>
      <c r="Q358" s="133" t="s">
        <v>1688</v>
      </c>
    </row>
    <row r="359" spans="6:17" ht="14.5">
      <c r="F359" s="51"/>
      <c r="G359" t="s">
        <v>435</v>
      </c>
      <c r="H359" s="37">
        <v>59740</v>
      </c>
      <c r="I359" s="37">
        <v>59147</v>
      </c>
      <c r="J359" s="37">
        <v>16</v>
      </c>
      <c r="K359" s="54">
        <v>16</v>
      </c>
      <c r="M359" s="37">
        <v>62640</v>
      </c>
      <c r="N359" s="37">
        <v>59310</v>
      </c>
      <c r="O359" s="37" t="s">
        <v>1157</v>
      </c>
      <c r="P359" s="133" t="s">
        <v>1685</v>
      </c>
      <c r="Q359" s="133" t="s">
        <v>1686</v>
      </c>
    </row>
    <row r="360" spans="6:17" ht="14.5">
      <c r="F360" s="51"/>
      <c r="G360" t="s">
        <v>436</v>
      </c>
      <c r="H360" s="37">
        <v>59740</v>
      </c>
      <c r="I360" s="37">
        <v>59148</v>
      </c>
      <c r="J360" s="37">
        <v>16</v>
      </c>
      <c r="K360" s="54">
        <v>16</v>
      </c>
      <c r="M360" s="37">
        <v>62650</v>
      </c>
      <c r="N360" s="37">
        <v>59310</v>
      </c>
      <c r="O360" s="37" t="s">
        <v>1379</v>
      </c>
      <c r="P360" s="133" t="s">
        <v>1685</v>
      </c>
      <c r="Q360" s="133" t="s">
        <v>1686</v>
      </c>
    </row>
    <row r="361" spans="6:17" ht="14.5">
      <c r="F361" s="51"/>
      <c r="G361" t="s">
        <v>437</v>
      </c>
      <c r="H361" s="37">
        <v>62500</v>
      </c>
      <c r="I361" s="37">
        <v>62225</v>
      </c>
      <c r="J361" s="37">
        <v>25</v>
      </c>
      <c r="K361" s="54">
        <v>25</v>
      </c>
      <c r="M361" s="37">
        <v>62660</v>
      </c>
      <c r="N361" s="37">
        <v>59320</v>
      </c>
      <c r="O361" s="37" t="s">
        <v>547</v>
      </c>
      <c r="P361" s="133" t="s">
        <v>1693</v>
      </c>
      <c r="Q361" s="133" t="s">
        <v>1690</v>
      </c>
    </row>
    <row r="362" spans="6:17" ht="14.5">
      <c r="F362" s="51"/>
      <c r="G362" t="s">
        <v>438</v>
      </c>
      <c r="H362" s="37">
        <v>62129</v>
      </c>
      <c r="I362" s="37">
        <v>62226</v>
      </c>
      <c r="J362" s="37">
        <v>25</v>
      </c>
      <c r="K362" s="54">
        <v>25</v>
      </c>
      <c r="M362" s="37">
        <v>62670</v>
      </c>
      <c r="N362" s="37">
        <v>59320</v>
      </c>
      <c r="O362" s="37" t="s">
        <v>549</v>
      </c>
      <c r="P362" s="133" t="s">
        <v>1685</v>
      </c>
      <c r="Q362" s="133" t="s">
        <v>1690</v>
      </c>
    </row>
    <row r="363" spans="6:17" ht="14.5">
      <c r="F363" s="51"/>
      <c r="G363" t="s">
        <v>439</v>
      </c>
      <c r="H363" s="37">
        <v>59225</v>
      </c>
      <c r="I363" s="37">
        <v>59149</v>
      </c>
      <c r="J363" s="37">
        <v>25</v>
      </c>
      <c r="K363" s="54">
        <v>25</v>
      </c>
      <c r="M363" s="37">
        <v>62680</v>
      </c>
      <c r="N363" s="37">
        <v>59320</v>
      </c>
      <c r="O363" s="37" t="s">
        <v>551</v>
      </c>
      <c r="P363" s="133" t="s">
        <v>1685</v>
      </c>
      <c r="Q363" s="133" t="s">
        <v>1686</v>
      </c>
    </row>
    <row r="364" spans="6:17" ht="14.5">
      <c r="F364" s="51"/>
      <c r="G364" t="s">
        <v>440</v>
      </c>
      <c r="H364" s="37">
        <v>62650</v>
      </c>
      <c r="I364" s="37">
        <v>62227</v>
      </c>
      <c r="J364" s="37">
        <v>16</v>
      </c>
      <c r="K364" s="54">
        <v>16</v>
      </c>
      <c r="M364" s="37">
        <v>62690</v>
      </c>
      <c r="N364" s="37">
        <v>59320</v>
      </c>
      <c r="O364" s="37" t="s">
        <v>566</v>
      </c>
      <c r="P364" s="133" t="s">
        <v>1685</v>
      </c>
      <c r="Q364" s="133" t="s">
        <v>1690</v>
      </c>
    </row>
    <row r="365" spans="6:17" ht="14.5">
      <c r="F365" s="51"/>
      <c r="G365" t="s">
        <v>441</v>
      </c>
      <c r="H365" s="37">
        <v>62890</v>
      </c>
      <c r="I365" s="37">
        <v>62228</v>
      </c>
      <c r="J365" s="37">
        <v>16</v>
      </c>
      <c r="K365" s="54">
        <v>16</v>
      </c>
      <c r="M365" s="37">
        <v>62700</v>
      </c>
      <c r="N365" s="37">
        <v>59320</v>
      </c>
      <c r="O365" s="37" t="s">
        <v>575</v>
      </c>
      <c r="P365" s="133" t="s">
        <v>1685</v>
      </c>
      <c r="Q365" s="133" t="s">
        <v>1690</v>
      </c>
    </row>
    <row r="366" spans="6:17" ht="14.5">
      <c r="F366" s="51"/>
      <c r="G366" t="s">
        <v>442</v>
      </c>
      <c r="H366" s="37">
        <v>62380</v>
      </c>
      <c r="I366" s="37">
        <v>62229</v>
      </c>
      <c r="J366" s="37">
        <v>25</v>
      </c>
      <c r="K366" s="54">
        <v>25</v>
      </c>
      <c r="M366" s="37">
        <v>62710</v>
      </c>
      <c r="N366" s="37">
        <v>59320</v>
      </c>
      <c r="O366" s="37" t="s">
        <v>732</v>
      </c>
      <c r="P366" s="133" t="s">
        <v>1685</v>
      </c>
      <c r="Q366" s="133" t="s">
        <v>1690</v>
      </c>
    </row>
    <row r="367" spans="6:17" ht="14.5">
      <c r="F367" s="51"/>
      <c r="G367" t="s">
        <v>443</v>
      </c>
      <c r="H367" s="37">
        <v>59830</v>
      </c>
      <c r="I367" s="37">
        <v>59150</v>
      </c>
      <c r="J367" s="37">
        <v>25</v>
      </c>
      <c r="K367" s="54">
        <v>25</v>
      </c>
      <c r="M367" s="37">
        <v>62720</v>
      </c>
      <c r="N367" s="37">
        <v>59320</v>
      </c>
      <c r="O367" s="37" t="s">
        <v>751</v>
      </c>
      <c r="P367" s="133" t="s">
        <v>1685</v>
      </c>
      <c r="Q367" s="133" t="s">
        <v>1691</v>
      </c>
    </row>
    <row r="368" spans="6:17" ht="14.5">
      <c r="F368" s="51"/>
      <c r="G368" t="s">
        <v>444</v>
      </c>
      <c r="H368" s="37">
        <v>62142</v>
      </c>
      <c r="I368" s="37">
        <v>62230</v>
      </c>
      <c r="J368" s="37">
        <v>25</v>
      </c>
      <c r="K368" s="54">
        <v>25</v>
      </c>
      <c r="M368" s="37">
        <v>62730</v>
      </c>
      <c r="N368" s="37">
        <v>59320</v>
      </c>
      <c r="O368" s="37" t="s">
        <v>1234</v>
      </c>
      <c r="P368" s="133" t="s">
        <v>1685</v>
      </c>
      <c r="Q368" s="133" t="s">
        <v>1690</v>
      </c>
    </row>
    <row r="369" spans="6:17" ht="14.5">
      <c r="F369" s="51"/>
      <c r="G369" t="s">
        <v>445</v>
      </c>
      <c r="H369" s="37">
        <v>59680</v>
      </c>
      <c r="I369" s="37">
        <v>59151</v>
      </c>
      <c r="J369" s="37">
        <v>25</v>
      </c>
      <c r="K369" s="54">
        <v>25</v>
      </c>
      <c r="M369" s="37">
        <v>62740</v>
      </c>
      <c r="N369" s="37">
        <v>59320</v>
      </c>
      <c r="O369" s="37" t="s">
        <v>1409</v>
      </c>
      <c r="P369" s="133" t="s">
        <v>1687</v>
      </c>
      <c r="Q369" s="133" t="s">
        <v>1686</v>
      </c>
    </row>
    <row r="370" spans="6:17" ht="14.5">
      <c r="F370" s="51"/>
      <c r="G370" t="s">
        <v>446</v>
      </c>
      <c r="H370" s="37">
        <v>62180</v>
      </c>
      <c r="I370" s="37">
        <v>62231</v>
      </c>
      <c r="J370" s="37">
        <v>25</v>
      </c>
      <c r="K370" s="54">
        <v>25</v>
      </c>
      <c r="M370" s="37">
        <v>62750</v>
      </c>
      <c r="N370" s="37">
        <v>59330</v>
      </c>
      <c r="O370" s="37" t="s">
        <v>220</v>
      </c>
      <c r="P370" s="133" t="s">
        <v>1685</v>
      </c>
      <c r="Q370" s="133" t="s">
        <v>1690</v>
      </c>
    </row>
    <row r="371" spans="6:17" ht="14.5">
      <c r="F371" s="51"/>
      <c r="G371" t="s">
        <v>447</v>
      </c>
      <c r="H371" s="37">
        <v>59560</v>
      </c>
      <c r="I371" s="37">
        <v>59152</v>
      </c>
      <c r="J371" s="37">
        <v>25</v>
      </c>
      <c r="K371" s="54">
        <v>30</v>
      </c>
      <c r="M371" s="37">
        <v>62760</v>
      </c>
      <c r="N371" s="37">
        <v>59330</v>
      </c>
      <c r="O371" s="37" t="s">
        <v>339</v>
      </c>
      <c r="P371" s="133" t="s">
        <v>1692</v>
      </c>
      <c r="Q371" s="133" t="s">
        <v>1691</v>
      </c>
    </row>
    <row r="372" spans="6:17" ht="14.5">
      <c r="F372" s="51"/>
      <c r="G372" t="s">
        <v>448</v>
      </c>
      <c r="H372" s="37">
        <v>62180</v>
      </c>
      <c r="I372" s="37">
        <v>62233</v>
      </c>
      <c r="J372" s="37">
        <v>25</v>
      </c>
      <c r="K372" s="54">
        <v>25</v>
      </c>
      <c r="M372" s="37">
        <v>62770</v>
      </c>
      <c r="N372" s="37">
        <v>59330</v>
      </c>
      <c r="O372" s="37" t="s">
        <v>530</v>
      </c>
      <c r="P372" s="133" t="s">
        <v>1685</v>
      </c>
      <c r="Q372" s="133" t="s">
        <v>1690</v>
      </c>
    </row>
    <row r="373" spans="6:17" ht="14.5">
      <c r="F373" s="51"/>
      <c r="G373" t="s">
        <v>449</v>
      </c>
      <c r="H373" s="37">
        <v>62270</v>
      </c>
      <c r="I373" s="37">
        <v>62234</v>
      </c>
      <c r="J373" s="37">
        <v>16</v>
      </c>
      <c r="K373" s="54">
        <v>16</v>
      </c>
      <c r="M373" s="37">
        <v>62780</v>
      </c>
      <c r="N373" s="37">
        <v>59330</v>
      </c>
      <c r="O373" s="37" t="s">
        <v>761</v>
      </c>
      <c r="P373" s="133" t="s">
        <v>1685</v>
      </c>
      <c r="Q373" s="133" t="s">
        <v>1688</v>
      </c>
    </row>
    <row r="374" spans="6:17" ht="14.5">
      <c r="F374" s="51"/>
      <c r="G374" t="s">
        <v>450</v>
      </c>
      <c r="H374" s="37">
        <v>59163</v>
      </c>
      <c r="I374" s="37">
        <v>59153</v>
      </c>
      <c r="J374" s="37">
        <v>25</v>
      </c>
      <c r="K374" s="54">
        <v>25</v>
      </c>
      <c r="M374" s="37">
        <v>62790</v>
      </c>
      <c r="N374" s="37">
        <v>59330</v>
      </c>
      <c r="O374" s="37" t="s">
        <v>950</v>
      </c>
      <c r="P374" s="133" t="s">
        <v>1687</v>
      </c>
      <c r="Q374" s="133" t="s">
        <v>1686</v>
      </c>
    </row>
    <row r="375" spans="6:17" ht="14.5">
      <c r="F375" s="51"/>
      <c r="G375" t="s">
        <v>451</v>
      </c>
      <c r="H375" s="37">
        <v>62360</v>
      </c>
      <c r="I375" s="37">
        <v>62235</v>
      </c>
      <c r="J375" s="37">
        <v>25</v>
      </c>
      <c r="K375" s="54">
        <v>25</v>
      </c>
      <c r="M375" s="37">
        <v>62800</v>
      </c>
      <c r="N375" s="37">
        <v>59330</v>
      </c>
      <c r="O375" s="37" t="s">
        <v>1098</v>
      </c>
      <c r="P375" s="133" t="s">
        <v>1693</v>
      </c>
      <c r="Q375" s="133" t="s">
        <v>1690</v>
      </c>
    </row>
    <row r="376" spans="6:17" ht="14.5">
      <c r="F376" s="51"/>
      <c r="G376" t="s">
        <v>452</v>
      </c>
      <c r="H376" s="37">
        <v>62990</v>
      </c>
      <c r="I376" s="37">
        <v>62236</v>
      </c>
      <c r="J376" s="37">
        <v>16</v>
      </c>
      <c r="K376" s="54">
        <v>16</v>
      </c>
      <c r="M376" s="37">
        <v>62810</v>
      </c>
      <c r="N376" s="37">
        <v>59330</v>
      </c>
      <c r="O376" s="37" t="s">
        <v>1367</v>
      </c>
      <c r="P376" s="133" t="s">
        <v>1685</v>
      </c>
      <c r="Q376" s="133" t="s">
        <v>1690</v>
      </c>
    </row>
    <row r="377" spans="6:17" ht="14.5">
      <c r="F377" s="51"/>
      <c r="G377" t="s">
        <v>453</v>
      </c>
      <c r="H377" s="37">
        <v>62130</v>
      </c>
      <c r="I377" s="37">
        <v>62238</v>
      </c>
      <c r="J377" s="37">
        <v>16</v>
      </c>
      <c r="K377" s="54">
        <v>16</v>
      </c>
      <c r="M377" s="37">
        <v>62820</v>
      </c>
      <c r="N377" s="37">
        <v>59350</v>
      </c>
      <c r="O377" s="37" t="s">
        <v>1326</v>
      </c>
      <c r="P377" s="133" t="s">
        <v>1685</v>
      </c>
      <c r="Q377" s="133" t="s">
        <v>1688</v>
      </c>
    </row>
    <row r="378" spans="6:17" ht="14.5">
      <c r="F378" s="51"/>
      <c r="G378" t="s">
        <v>454</v>
      </c>
      <c r="H378" s="37">
        <v>62126</v>
      </c>
      <c r="I378" s="37">
        <v>62237</v>
      </c>
      <c r="J378" s="37">
        <v>25</v>
      </c>
      <c r="K378" s="54">
        <v>25</v>
      </c>
      <c r="M378" s="37">
        <v>62830</v>
      </c>
      <c r="N378" s="37">
        <v>59360</v>
      </c>
      <c r="O378" s="37" t="s">
        <v>215</v>
      </c>
      <c r="P378" s="133" t="s">
        <v>1693</v>
      </c>
      <c r="Q378" s="133" t="s">
        <v>1690</v>
      </c>
    </row>
    <row r="379" spans="6:17" ht="14.5">
      <c r="F379" s="51"/>
      <c r="G379" t="s">
        <v>455</v>
      </c>
      <c r="H379" s="37">
        <v>62231</v>
      </c>
      <c r="I379" s="37">
        <v>62239</v>
      </c>
      <c r="J379" s="37">
        <v>25</v>
      </c>
      <c r="K379" s="54">
        <v>25</v>
      </c>
      <c r="M379" s="37">
        <v>62840</v>
      </c>
      <c r="N379" s="37">
        <v>59360</v>
      </c>
      <c r="O379" s="37" t="s">
        <v>418</v>
      </c>
      <c r="P379" s="133" t="s">
        <v>1693</v>
      </c>
      <c r="Q379" s="133" t="s">
        <v>1690</v>
      </c>
    </row>
    <row r="380" spans="6:17" ht="14.5">
      <c r="F380" s="51"/>
      <c r="G380" t="s">
        <v>456</v>
      </c>
      <c r="H380" s="37">
        <v>62112</v>
      </c>
      <c r="I380" s="37">
        <v>62240</v>
      </c>
      <c r="J380" s="37">
        <v>25</v>
      </c>
      <c r="K380" s="54">
        <v>25</v>
      </c>
      <c r="M380" s="37">
        <v>62850</v>
      </c>
      <c r="N380" s="37">
        <v>59360</v>
      </c>
      <c r="O380" s="37" t="s">
        <v>862</v>
      </c>
      <c r="P380" s="133" t="s">
        <v>1685</v>
      </c>
      <c r="Q380" s="133" t="s">
        <v>1688</v>
      </c>
    </row>
    <row r="381" spans="6:17" ht="14.5">
      <c r="F381" s="51"/>
      <c r="G381" t="s">
        <v>457</v>
      </c>
      <c r="H381" s="37">
        <v>62630</v>
      </c>
      <c r="I381" s="37">
        <v>62241</v>
      </c>
      <c r="J381" s="37">
        <v>25</v>
      </c>
      <c r="K381" s="54">
        <v>25</v>
      </c>
      <c r="M381" s="37">
        <v>62860</v>
      </c>
      <c r="N381" s="37">
        <v>59360</v>
      </c>
      <c r="O381" s="37" t="s">
        <v>891</v>
      </c>
      <c r="P381" s="133" t="s">
        <v>1685</v>
      </c>
      <c r="Q381" s="133" t="s">
        <v>1690</v>
      </c>
    </row>
    <row r="382" spans="6:17" ht="14.5">
      <c r="F382" s="51"/>
      <c r="G382" t="s">
        <v>458</v>
      </c>
      <c r="H382" s="37">
        <v>59210</v>
      </c>
      <c r="I382" s="37">
        <v>59155</v>
      </c>
      <c r="J382" s="37">
        <v>25</v>
      </c>
      <c r="K382" s="54">
        <v>30</v>
      </c>
      <c r="M382" s="37">
        <v>62870</v>
      </c>
      <c r="N382" s="37">
        <v>59360</v>
      </c>
      <c r="O382" s="37" t="s">
        <v>1032</v>
      </c>
      <c r="P382" s="133" t="s">
        <v>1693</v>
      </c>
      <c r="Q382" s="133" t="s">
        <v>1690</v>
      </c>
    </row>
    <row r="383" spans="6:17" ht="14.5">
      <c r="F383" s="51"/>
      <c r="G383" t="s">
        <v>459</v>
      </c>
      <c r="H383" s="37">
        <v>59380</v>
      </c>
      <c r="I383" s="37">
        <v>59154</v>
      </c>
      <c r="J383" s="37">
        <v>25</v>
      </c>
      <c r="K383" s="54">
        <v>25</v>
      </c>
      <c r="M383" s="37">
        <v>62880</v>
      </c>
      <c r="N383" s="37">
        <v>59360</v>
      </c>
      <c r="O383" s="37" t="s">
        <v>1066</v>
      </c>
      <c r="P383" s="133" t="s">
        <v>1693</v>
      </c>
      <c r="Q383" s="133" t="s">
        <v>1690</v>
      </c>
    </row>
    <row r="384" spans="6:17" ht="14.5">
      <c r="F384" s="51"/>
      <c r="G384" t="s">
        <v>460</v>
      </c>
      <c r="H384" s="37">
        <v>62760</v>
      </c>
      <c r="I384" s="37">
        <v>62242</v>
      </c>
      <c r="J384" s="37">
        <v>16</v>
      </c>
      <c r="K384" s="54">
        <v>16</v>
      </c>
      <c r="M384" s="37">
        <v>62890</v>
      </c>
      <c r="N384" s="37">
        <v>59360</v>
      </c>
      <c r="O384" s="37" t="s">
        <v>1110</v>
      </c>
      <c r="P384" s="133" t="s">
        <v>1685</v>
      </c>
      <c r="Q384" s="133" t="s">
        <v>1688</v>
      </c>
    </row>
    <row r="385" spans="6:17" ht="14.5">
      <c r="F385" s="51"/>
      <c r="G385" t="s">
        <v>461</v>
      </c>
      <c r="H385" s="37">
        <v>62158</v>
      </c>
      <c r="I385" s="37">
        <v>62243</v>
      </c>
      <c r="J385" s="37">
        <v>16</v>
      </c>
      <c r="K385" s="54">
        <v>16</v>
      </c>
      <c r="M385" s="37">
        <v>62910</v>
      </c>
      <c r="N385" s="37">
        <v>59360</v>
      </c>
      <c r="O385" s="37" t="s">
        <v>1158</v>
      </c>
      <c r="P385" s="133" t="s">
        <v>1685</v>
      </c>
      <c r="Q385" s="133" t="s">
        <v>1688</v>
      </c>
    </row>
    <row r="386" spans="6:17" ht="14.5">
      <c r="F386" s="51"/>
      <c r="G386" t="s">
        <v>462</v>
      </c>
      <c r="H386" s="37">
        <v>62137</v>
      </c>
      <c r="I386" s="37">
        <v>62244</v>
      </c>
      <c r="J386" s="37">
        <v>25</v>
      </c>
      <c r="K386" s="54">
        <v>25</v>
      </c>
      <c r="M386" s="37">
        <v>62920</v>
      </c>
      <c r="N386" s="37">
        <v>59360</v>
      </c>
      <c r="O386" s="37" t="s">
        <v>1194</v>
      </c>
      <c r="P386" s="133" t="s">
        <v>1693</v>
      </c>
      <c r="Q386" s="133" t="s">
        <v>1690</v>
      </c>
    </row>
    <row r="387" spans="6:17" ht="14.5">
      <c r="F387" s="51"/>
      <c r="G387" t="s">
        <v>463</v>
      </c>
      <c r="H387" s="37">
        <v>62380</v>
      </c>
      <c r="I387" s="37">
        <v>62245</v>
      </c>
      <c r="J387" s="37">
        <v>25</v>
      </c>
      <c r="K387" s="54">
        <v>25</v>
      </c>
      <c r="M387" s="37">
        <v>62930</v>
      </c>
      <c r="N387" s="37">
        <v>59360</v>
      </c>
      <c r="O387" s="37" t="s">
        <v>1257</v>
      </c>
      <c r="P387" s="133" t="s">
        <v>1685</v>
      </c>
      <c r="Q387" s="133" t="s">
        <v>1690</v>
      </c>
    </row>
    <row r="388" spans="6:17" ht="14.5">
      <c r="F388" s="51"/>
      <c r="G388" t="s">
        <v>464</v>
      </c>
      <c r="H388" s="37">
        <v>62310</v>
      </c>
      <c r="I388" s="37">
        <v>62246</v>
      </c>
      <c r="J388" s="37">
        <v>16</v>
      </c>
      <c r="K388" s="54">
        <v>16</v>
      </c>
      <c r="M388" s="37">
        <v>62940</v>
      </c>
      <c r="N388" s="37">
        <v>59360</v>
      </c>
      <c r="O388" s="37" t="s">
        <v>1330</v>
      </c>
      <c r="P388" s="133" t="s">
        <v>1685</v>
      </c>
      <c r="Q388" s="133" t="s">
        <v>1690</v>
      </c>
    </row>
    <row r="389" spans="6:17" ht="14.5">
      <c r="F389" s="51"/>
      <c r="G389" t="s">
        <v>465</v>
      </c>
      <c r="H389" s="37">
        <v>62310</v>
      </c>
      <c r="I389" s="37">
        <v>62247</v>
      </c>
      <c r="J389" s="37">
        <v>16</v>
      </c>
      <c r="K389" s="54">
        <v>16</v>
      </c>
      <c r="M389" s="37">
        <v>62950</v>
      </c>
      <c r="N389" s="37">
        <v>59360</v>
      </c>
      <c r="O389" s="37" t="s">
        <v>1369</v>
      </c>
      <c r="P389" s="133" t="s">
        <v>1685</v>
      </c>
      <c r="Q389" s="133" t="s">
        <v>1690</v>
      </c>
    </row>
    <row r="390" spans="6:17" ht="14.5">
      <c r="F390" s="51"/>
      <c r="G390" t="s">
        <v>466</v>
      </c>
      <c r="H390" s="37">
        <v>62121</v>
      </c>
      <c r="I390" s="37">
        <v>62248</v>
      </c>
      <c r="J390" s="37">
        <v>16</v>
      </c>
      <c r="K390" s="54">
        <v>16</v>
      </c>
      <c r="M390" s="37">
        <v>62960</v>
      </c>
      <c r="N390" s="37">
        <v>59370</v>
      </c>
      <c r="O390" s="37" t="s">
        <v>1064</v>
      </c>
      <c r="P390" s="133" t="s">
        <v>1685</v>
      </c>
      <c r="Q390" s="133" t="s">
        <v>1688</v>
      </c>
    </row>
    <row r="391" spans="6:17" ht="14.5">
      <c r="F391" s="51"/>
      <c r="G391" t="s">
        <v>467</v>
      </c>
      <c r="H391" s="37">
        <v>62970</v>
      </c>
      <c r="I391" s="37">
        <v>62249</v>
      </c>
      <c r="J391" s="37">
        <v>25</v>
      </c>
      <c r="K391" s="54">
        <v>30</v>
      </c>
      <c r="M391" s="37">
        <v>62970</v>
      </c>
      <c r="N391" s="37">
        <v>59380</v>
      </c>
      <c r="O391" s="37" t="s">
        <v>131</v>
      </c>
      <c r="P391" s="133" t="s">
        <v>1687</v>
      </c>
      <c r="Q391" s="133" t="s">
        <v>1688</v>
      </c>
    </row>
    <row r="392" spans="6:17" ht="14.5">
      <c r="F392" s="51"/>
      <c r="G392" t="s">
        <v>468</v>
      </c>
      <c r="H392" s="37">
        <v>59552</v>
      </c>
      <c r="I392" s="37">
        <v>59156</v>
      </c>
      <c r="J392" s="37">
        <v>25</v>
      </c>
      <c r="K392" s="54">
        <v>25</v>
      </c>
      <c r="M392" s="37">
        <v>62980</v>
      </c>
      <c r="N392" s="37">
        <v>59380</v>
      </c>
      <c r="O392" s="37" t="s">
        <v>247</v>
      </c>
      <c r="P392" s="133" t="s">
        <v>1687</v>
      </c>
      <c r="Q392" s="133" t="s">
        <v>1688</v>
      </c>
    </row>
    <row r="393" spans="6:17" ht="14.5">
      <c r="F393" s="51"/>
      <c r="G393" t="s">
        <v>469</v>
      </c>
      <c r="H393" s="37">
        <v>62710</v>
      </c>
      <c r="I393" s="37">
        <v>62250</v>
      </c>
      <c r="J393" s="37">
        <v>25</v>
      </c>
      <c r="K393" s="54">
        <v>30</v>
      </c>
      <c r="M393" s="37">
        <v>62990</v>
      </c>
      <c r="N393" s="37">
        <v>59380</v>
      </c>
      <c r="O393" s="37" t="s">
        <v>282</v>
      </c>
      <c r="P393" s="133" t="s">
        <v>1687</v>
      </c>
      <c r="Q393" s="133" t="s">
        <v>1688</v>
      </c>
    </row>
    <row r="394" spans="6:17" ht="14.5">
      <c r="F394" s="51"/>
      <c r="G394" t="s">
        <v>470</v>
      </c>
      <c r="H394" s="37">
        <v>62240</v>
      </c>
      <c r="I394" s="37">
        <v>62251</v>
      </c>
      <c r="J394" s="37">
        <v>16</v>
      </c>
      <c r="K394" s="54">
        <v>16</v>
      </c>
      <c r="M394"/>
      <c r="N394" s="37">
        <v>59380</v>
      </c>
      <c r="O394" s="37" t="s">
        <v>287</v>
      </c>
      <c r="P394" s="133" t="s">
        <v>1685</v>
      </c>
      <c r="Q394" s="133" t="s">
        <v>1690</v>
      </c>
    </row>
    <row r="395" spans="6:17" ht="14.5">
      <c r="F395" s="51"/>
      <c r="G395" t="s">
        <v>471</v>
      </c>
      <c r="H395" s="37">
        <v>59149</v>
      </c>
      <c r="I395" s="37">
        <v>59157</v>
      </c>
      <c r="J395" s="37">
        <v>25</v>
      </c>
      <c r="K395" s="54">
        <v>25</v>
      </c>
      <c r="M395"/>
      <c r="N395" s="37">
        <v>59380</v>
      </c>
      <c r="O395" s="37" t="s">
        <v>459</v>
      </c>
      <c r="P395" s="133" t="s">
        <v>1685</v>
      </c>
      <c r="Q395" s="133" t="s">
        <v>1686</v>
      </c>
    </row>
    <row r="396" spans="6:17" ht="14.5">
      <c r="F396" s="51"/>
      <c r="G396" t="s">
        <v>472</v>
      </c>
      <c r="H396" s="37">
        <v>59310</v>
      </c>
      <c r="I396" s="37">
        <v>59158</v>
      </c>
      <c r="J396" s="37">
        <v>25</v>
      </c>
      <c r="K396" s="54">
        <v>25</v>
      </c>
      <c r="M396"/>
      <c r="N396" s="37">
        <v>59380</v>
      </c>
      <c r="O396" s="37" t="s">
        <v>481</v>
      </c>
      <c r="P396" s="133" t="s">
        <v>1685</v>
      </c>
      <c r="Q396" s="133" t="s">
        <v>1691</v>
      </c>
    </row>
    <row r="397" spans="6:17" ht="14.5">
      <c r="F397" s="51"/>
      <c r="G397" t="s">
        <v>473</v>
      </c>
      <c r="H397" s="37">
        <v>62158</v>
      </c>
      <c r="I397" s="37">
        <v>62253</v>
      </c>
      <c r="J397" s="37">
        <v>16</v>
      </c>
      <c r="K397" s="54">
        <v>16</v>
      </c>
      <c r="M397"/>
      <c r="N397" s="37">
        <v>59380</v>
      </c>
      <c r="O397" s="37" t="s">
        <v>1214</v>
      </c>
      <c r="P397" s="133" t="s">
        <v>1685</v>
      </c>
      <c r="Q397" s="133" t="s">
        <v>1688</v>
      </c>
    </row>
    <row r="398" spans="6:17" ht="14.5">
      <c r="F398" s="51"/>
      <c r="G398" t="s">
        <v>474</v>
      </c>
      <c r="H398" s="37">
        <v>62560</v>
      </c>
      <c r="I398" s="37">
        <v>62254</v>
      </c>
      <c r="J398" s="37">
        <v>16</v>
      </c>
      <c r="K398" s="54">
        <v>16</v>
      </c>
      <c r="M398"/>
      <c r="N398" s="37">
        <v>59380</v>
      </c>
      <c r="O398" s="37" t="s">
        <v>1420</v>
      </c>
      <c r="P398" s="133" t="s">
        <v>1685</v>
      </c>
      <c r="Q398" s="133" t="s">
        <v>1690</v>
      </c>
    </row>
    <row r="399" spans="6:17" ht="14.5">
      <c r="F399" s="51"/>
      <c r="G399" t="s">
        <v>475</v>
      </c>
      <c r="H399" s="37">
        <v>59279</v>
      </c>
      <c r="I399" s="37">
        <v>59159</v>
      </c>
      <c r="J399" s="37">
        <v>25</v>
      </c>
      <c r="K399" s="54">
        <v>25</v>
      </c>
      <c r="M399"/>
      <c r="N399" s="37">
        <v>59380</v>
      </c>
      <c r="O399" s="37" t="s">
        <v>1430</v>
      </c>
      <c r="P399" s="133" t="s">
        <v>1693</v>
      </c>
      <c r="Q399" s="133" t="s">
        <v>1690</v>
      </c>
    </row>
    <row r="400" spans="6:17" ht="14.5">
      <c r="F400" s="51"/>
      <c r="G400" t="s">
        <v>476</v>
      </c>
      <c r="H400" s="37">
        <v>62240</v>
      </c>
      <c r="I400" s="37">
        <v>62255</v>
      </c>
      <c r="J400" s="37">
        <v>25</v>
      </c>
      <c r="K400" s="54">
        <v>25</v>
      </c>
      <c r="M400"/>
      <c r="N400" s="37">
        <v>59380</v>
      </c>
      <c r="O400" s="37" t="s">
        <v>1433</v>
      </c>
      <c r="P400" s="133" t="s">
        <v>1685</v>
      </c>
      <c r="Q400" s="133" t="s">
        <v>1690</v>
      </c>
    </row>
    <row r="401" spans="6:17" ht="14.5">
      <c r="F401" s="51"/>
      <c r="G401" t="s">
        <v>477</v>
      </c>
      <c r="H401" s="37">
        <v>62310</v>
      </c>
      <c r="I401" s="37">
        <v>62256</v>
      </c>
      <c r="J401" s="37">
        <v>16</v>
      </c>
      <c r="K401" s="54">
        <v>16</v>
      </c>
      <c r="M401"/>
      <c r="N401" s="37">
        <v>59380</v>
      </c>
      <c r="O401" s="37" t="s">
        <v>1565</v>
      </c>
      <c r="P401" s="133" t="s">
        <v>1685</v>
      </c>
      <c r="Q401" s="133" t="s">
        <v>1690</v>
      </c>
    </row>
    <row r="402" spans="6:17" ht="14.5">
      <c r="F402" s="51"/>
      <c r="G402" t="s">
        <v>478</v>
      </c>
      <c r="H402" s="37">
        <v>62310</v>
      </c>
      <c r="I402" s="37">
        <v>62257</v>
      </c>
      <c r="J402" s="37">
        <v>16</v>
      </c>
      <c r="K402" s="54">
        <v>16</v>
      </c>
      <c r="M402"/>
      <c r="N402" s="37">
        <v>59380</v>
      </c>
      <c r="O402" s="37" t="s">
        <v>1586</v>
      </c>
      <c r="P402" s="133" t="s">
        <v>1685</v>
      </c>
      <c r="Q402" s="133" t="s">
        <v>1690</v>
      </c>
    </row>
    <row r="403" spans="6:17" ht="14.5">
      <c r="F403" s="51"/>
      <c r="G403" t="s">
        <v>479</v>
      </c>
      <c r="H403" s="37">
        <v>59154</v>
      </c>
      <c r="I403" s="37">
        <v>59160</v>
      </c>
      <c r="J403" s="37">
        <v>25</v>
      </c>
      <c r="K403" s="54">
        <v>25</v>
      </c>
      <c r="M403"/>
      <c r="N403" s="37">
        <v>59380</v>
      </c>
      <c r="O403" s="37" t="s">
        <v>1612</v>
      </c>
      <c r="P403" s="133" t="s">
        <v>1687</v>
      </c>
      <c r="Q403" s="133" t="s">
        <v>1686</v>
      </c>
    </row>
    <row r="404" spans="6:17" ht="14.5">
      <c r="F404" s="51"/>
      <c r="G404" t="s">
        <v>480</v>
      </c>
      <c r="H404" s="37">
        <v>59258</v>
      </c>
      <c r="I404" s="37">
        <v>59161</v>
      </c>
      <c r="J404" s="37">
        <v>25</v>
      </c>
      <c r="K404" s="54">
        <v>25</v>
      </c>
      <c r="M404"/>
      <c r="N404" s="37">
        <v>59390</v>
      </c>
      <c r="O404" s="37" t="s">
        <v>885</v>
      </c>
      <c r="P404" s="133" t="s">
        <v>1685</v>
      </c>
      <c r="Q404" s="133" t="s">
        <v>1686</v>
      </c>
    </row>
    <row r="405" spans="6:17" ht="14.5">
      <c r="F405" s="51"/>
      <c r="G405" t="s">
        <v>481</v>
      </c>
      <c r="H405" s="37">
        <v>59380</v>
      </c>
      <c r="I405" s="37">
        <v>59162</v>
      </c>
      <c r="J405" s="37">
        <v>25</v>
      </c>
      <c r="K405" s="54">
        <v>25</v>
      </c>
      <c r="M405"/>
      <c r="N405" s="37">
        <v>59390</v>
      </c>
      <c r="O405" s="37" t="s">
        <v>980</v>
      </c>
      <c r="P405" s="133" t="s">
        <v>1685</v>
      </c>
      <c r="Q405" s="133" t="s">
        <v>1690</v>
      </c>
    </row>
    <row r="406" spans="6:17" ht="14.5">
      <c r="F406" s="51"/>
      <c r="G406" t="s">
        <v>482</v>
      </c>
      <c r="H406" s="37">
        <v>62130</v>
      </c>
      <c r="I406" s="37">
        <v>62258</v>
      </c>
      <c r="J406" s="37">
        <v>16</v>
      </c>
      <c r="K406" s="54">
        <v>16</v>
      </c>
      <c r="M406"/>
      <c r="N406" s="37">
        <v>59390</v>
      </c>
      <c r="O406" s="37" t="s">
        <v>1315</v>
      </c>
      <c r="P406" s="133" t="s">
        <v>1685</v>
      </c>
      <c r="Q406" s="133" t="s">
        <v>1688</v>
      </c>
    </row>
    <row r="407" spans="6:17" ht="14.5">
      <c r="F407" s="51"/>
      <c r="G407" t="s">
        <v>483</v>
      </c>
      <c r="H407" s="37">
        <v>62128</v>
      </c>
      <c r="I407" s="37">
        <v>62259</v>
      </c>
      <c r="J407" s="37">
        <v>25</v>
      </c>
      <c r="K407" s="54">
        <v>25</v>
      </c>
      <c r="M407"/>
      <c r="N407" s="37">
        <v>59390</v>
      </c>
      <c r="O407" s="37" t="s">
        <v>1474</v>
      </c>
      <c r="P407" s="133" t="s">
        <v>1685</v>
      </c>
      <c r="Q407" s="133" t="s">
        <v>1688</v>
      </c>
    </row>
    <row r="408" spans="6:17" ht="14.5">
      <c r="F408" s="51"/>
      <c r="G408" t="s">
        <v>484</v>
      </c>
      <c r="H408" s="37">
        <v>59170</v>
      </c>
      <c r="I408" s="37">
        <v>59163</v>
      </c>
      <c r="J408" s="37">
        <v>25</v>
      </c>
      <c r="K408" s="54">
        <v>30</v>
      </c>
      <c r="M408"/>
      <c r="N408" s="37">
        <v>59400</v>
      </c>
      <c r="O408" s="37" t="s">
        <v>120</v>
      </c>
      <c r="P408" s="133" t="s">
        <v>1692</v>
      </c>
      <c r="Q408" s="133" t="s">
        <v>1691</v>
      </c>
    </row>
    <row r="409" spans="6:17" ht="14.5">
      <c r="F409" s="51"/>
      <c r="G409" t="s">
        <v>485</v>
      </c>
      <c r="H409" s="37">
        <v>59222</v>
      </c>
      <c r="I409" s="37">
        <v>59164</v>
      </c>
      <c r="J409" s="37">
        <v>16</v>
      </c>
      <c r="K409" s="54">
        <v>16</v>
      </c>
      <c r="M409"/>
      <c r="N409" s="37">
        <v>59400</v>
      </c>
      <c r="O409" s="37" t="s">
        <v>179</v>
      </c>
      <c r="P409" s="133" t="s">
        <v>1685</v>
      </c>
      <c r="Q409" s="133" t="s">
        <v>1686</v>
      </c>
    </row>
    <row r="410" spans="6:17" ht="14.5">
      <c r="F410" s="51"/>
      <c r="G410" t="s">
        <v>486</v>
      </c>
      <c r="H410" s="37">
        <v>62130</v>
      </c>
      <c r="I410" s="37">
        <v>62260</v>
      </c>
      <c r="J410" s="37">
        <v>25</v>
      </c>
      <c r="K410" s="54">
        <v>25</v>
      </c>
      <c r="M410"/>
      <c r="N410" s="37">
        <v>59400</v>
      </c>
      <c r="O410" s="37" t="s">
        <v>388</v>
      </c>
      <c r="P410" s="133" t="s">
        <v>1685</v>
      </c>
      <c r="Q410" s="133" t="s">
        <v>1688</v>
      </c>
    </row>
    <row r="411" spans="6:17" ht="14.5">
      <c r="F411" s="51"/>
      <c r="G411" t="s">
        <v>487</v>
      </c>
      <c r="H411" s="37">
        <v>62780</v>
      </c>
      <c r="I411" s="37">
        <v>62261</v>
      </c>
      <c r="J411" s="37">
        <v>25</v>
      </c>
      <c r="K411" s="54">
        <v>30</v>
      </c>
      <c r="M411"/>
      <c r="N411" s="37">
        <v>59400</v>
      </c>
      <c r="O411" s="37" t="s">
        <v>425</v>
      </c>
      <c r="P411" s="133" t="s">
        <v>1685</v>
      </c>
      <c r="Q411" s="133" t="s">
        <v>1690</v>
      </c>
    </row>
    <row r="412" spans="6:17" ht="14.5">
      <c r="F412" s="51"/>
      <c r="G412" t="s">
        <v>488</v>
      </c>
      <c r="H412" s="37">
        <v>62149</v>
      </c>
      <c r="I412" s="37">
        <v>62262</v>
      </c>
      <c r="J412" s="37">
        <v>25</v>
      </c>
      <c r="K412" s="54">
        <v>25</v>
      </c>
      <c r="M412"/>
      <c r="N412" s="37">
        <v>59400</v>
      </c>
      <c r="O412" s="37" t="s">
        <v>584</v>
      </c>
      <c r="P412" s="133" t="s">
        <v>1687</v>
      </c>
      <c r="Q412" s="133" t="s">
        <v>1688</v>
      </c>
    </row>
    <row r="413" spans="6:17" ht="14.5">
      <c r="F413" s="51"/>
      <c r="G413" t="s">
        <v>489</v>
      </c>
      <c r="H413" s="37">
        <v>59553</v>
      </c>
      <c r="I413" s="37">
        <v>59165</v>
      </c>
      <c r="J413" s="37">
        <v>25</v>
      </c>
      <c r="K413" s="54">
        <v>25</v>
      </c>
      <c r="M413"/>
      <c r="N413" s="37">
        <v>59400</v>
      </c>
      <c r="O413" s="37" t="s">
        <v>593</v>
      </c>
      <c r="P413" s="133" t="s">
        <v>1687</v>
      </c>
      <c r="Q413" s="133" t="s">
        <v>1688</v>
      </c>
    </row>
    <row r="414" spans="6:17" ht="14.5">
      <c r="F414" s="51"/>
      <c r="G414" t="s">
        <v>490</v>
      </c>
      <c r="H414" s="37">
        <v>59990</v>
      </c>
      <c r="I414" s="37">
        <v>59166</v>
      </c>
      <c r="J414" s="37">
        <v>25</v>
      </c>
      <c r="K414" s="54">
        <v>25</v>
      </c>
      <c r="M414"/>
      <c r="N414" s="37">
        <v>59400</v>
      </c>
      <c r="O414" s="37" t="s">
        <v>646</v>
      </c>
      <c r="P414" s="133" t="s">
        <v>1687</v>
      </c>
      <c r="Q414" s="133" t="s">
        <v>1686</v>
      </c>
    </row>
    <row r="415" spans="6:17" ht="14.5">
      <c r="F415" s="51"/>
      <c r="G415" t="s">
        <v>491</v>
      </c>
      <c r="H415" s="37">
        <v>59554</v>
      </c>
      <c r="I415" s="37">
        <v>59167</v>
      </c>
      <c r="J415" s="37">
        <v>25</v>
      </c>
      <c r="K415" s="54">
        <v>25</v>
      </c>
      <c r="M415"/>
      <c r="N415" s="37">
        <v>59400</v>
      </c>
      <c r="O415" s="37" t="s">
        <v>1116</v>
      </c>
      <c r="P415" s="133" t="s">
        <v>1685</v>
      </c>
      <c r="Q415" s="133" t="s">
        <v>1686</v>
      </c>
    </row>
    <row r="416" spans="6:17" ht="14.5">
      <c r="F416" s="51"/>
      <c r="G416" t="s">
        <v>492</v>
      </c>
      <c r="H416" s="37">
        <v>59830</v>
      </c>
      <c r="I416" s="37">
        <v>59168</v>
      </c>
      <c r="J416" s="37">
        <v>25</v>
      </c>
      <c r="K416" s="54">
        <v>30</v>
      </c>
      <c r="M416"/>
      <c r="N416" s="37">
        <v>59400</v>
      </c>
      <c r="O416" s="37" t="s">
        <v>1410</v>
      </c>
      <c r="P416" s="133" t="s">
        <v>1685</v>
      </c>
      <c r="Q416" s="133" t="s">
        <v>1691</v>
      </c>
    </row>
    <row r="417" spans="6:17" ht="14.5">
      <c r="F417" s="51"/>
      <c r="G417" t="s">
        <v>493</v>
      </c>
      <c r="H417" s="37">
        <v>62000</v>
      </c>
      <c r="I417" s="37">
        <v>62263</v>
      </c>
      <c r="J417" s="37">
        <v>25</v>
      </c>
      <c r="K417" s="54">
        <v>25</v>
      </c>
      <c r="M417"/>
      <c r="N417" s="37">
        <v>59400</v>
      </c>
      <c r="O417" s="37" t="s">
        <v>1554</v>
      </c>
      <c r="P417" s="133" t="s">
        <v>1689</v>
      </c>
      <c r="Q417" s="133" t="s">
        <v>1688</v>
      </c>
    </row>
    <row r="418" spans="6:17" ht="14.5">
      <c r="F418" s="51"/>
      <c r="G418" t="s">
        <v>494</v>
      </c>
      <c r="H418" s="37">
        <v>59680</v>
      </c>
      <c r="I418" s="37">
        <v>59169</v>
      </c>
      <c r="J418" s="37">
        <v>16</v>
      </c>
      <c r="K418" s="54">
        <v>16</v>
      </c>
      <c r="M418"/>
      <c r="N418" s="37">
        <v>59410</v>
      </c>
      <c r="O418" s="37" t="s">
        <v>126</v>
      </c>
      <c r="P418" s="133" t="s">
        <v>1685</v>
      </c>
      <c r="Q418" s="133" t="s">
        <v>1686</v>
      </c>
    </row>
    <row r="419" spans="6:17" ht="14.5">
      <c r="F419" s="51"/>
      <c r="G419" t="s">
        <v>495</v>
      </c>
      <c r="H419" s="37">
        <v>62187</v>
      </c>
      <c r="I419" s="37">
        <v>62264</v>
      </c>
      <c r="J419" s="37">
        <v>25</v>
      </c>
      <c r="K419" s="54">
        <v>25</v>
      </c>
      <c r="M419"/>
      <c r="N419" s="37">
        <v>59420</v>
      </c>
      <c r="O419" s="37" t="s">
        <v>1087</v>
      </c>
      <c r="P419" s="133" t="s">
        <v>1693</v>
      </c>
      <c r="Q419" s="133" t="s">
        <v>1690</v>
      </c>
    </row>
    <row r="420" spans="6:17" ht="14.5">
      <c r="F420" s="51"/>
      <c r="G420" t="s">
        <v>496</v>
      </c>
      <c r="H420" s="37">
        <v>59187</v>
      </c>
      <c r="I420" s="37">
        <v>59170</v>
      </c>
      <c r="J420" s="37">
        <v>25</v>
      </c>
      <c r="K420" s="54">
        <v>30</v>
      </c>
      <c r="M420"/>
      <c r="N420" s="37">
        <v>59440</v>
      </c>
      <c r="O420" s="37" t="s">
        <v>169</v>
      </c>
      <c r="P420" s="133" t="s">
        <v>1687</v>
      </c>
      <c r="Q420" s="133" t="s">
        <v>1688</v>
      </c>
    </row>
    <row r="421" spans="6:17" ht="14.5">
      <c r="F421" s="51"/>
      <c r="G421" t="s">
        <v>497</v>
      </c>
      <c r="H421" s="37">
        <v>59127</v>
      </c>
      <c r="I421" s="37">
        <v>59171</v>
      </c>
      <c r="J421" s="37">
        <v>16</v>
      </c>
      <c r="K421" s="54">
        <v>16</v>
      </c>
      <c r="M421"/>
      <c r="N421" s="37">
        <v>59440</v>
      </c>
      <c r="O421" s="37" t="s">
        <v>175</v>
      </c>
      <c r="P421" s="133" t="s">
        <v>1685</v>
      </c>
      <c r="Q421" s="133" t="s">
        <v>1686</v>
      </c>
    </row>
    <row r="422" spans="6:17" ht="14.5">
      <c r="F422" s="51"/>
      <c r="G422" t="s">
        <v>498</v>
      </c>
      <c r="H422" s="37">
        <v>62129</v>
      </c>
      <c r="I422" s="37">
        <v>62265</v>
      </c>
      <c r="J422" s="37">
        <v>25</v>
      </c>
      <c r="K422" s="54">
        <v>25</v>
      </c>
      <c r="M422"/>
      <c r="N422" s="37">
        <v>59440</v>
      </c>
      <c r="O422" s="37" t="s">
        <v>206</v>
      </c>
      <c r="P422" s="133" t="s">
        <v>1685</v>
      </c>
      <c r="Q422" s="133" t="s">
        <v>1690</v>
      </c>
    </row>
    <row r="423" spans="6:17" ht="14.5">
      <c r="F423" s="51"/>
      <c r="G423" t="s">
        <v>499</v>
      </c>
      <c r="H423" s="37">
        <v>59220</v>
      </c>
      <c r="I423" s="37">
        <v>59172</v>
      </c>
      <c r="J423" s="37">
        <v>25</v>
      </c>
      <c r="K423" s="54">
        <v>30</v>
      </c>
      <c r="M423"/>
      <c r="N423" s="37">
        <v>59440</v>
      </c>
      <c r="O423" s="37" t="s">
        <v>321</v>
      </c>
      <c r="P423" s="133" t="s">
        <v>1687</v>
      </c>
      <c r="Q423" s="133" t="s">
        <v>1686</v>
      </c>
    </row>
    <row r="424" spans="6:17" ht="14.5">
      <c r="F424" s="51"/>
      <c r="G424" t="s">
        <v>500</v>
      </c>
      <c r="H424" s="37">
        <v>62810</v>
      </c>
      <c r="I424" s="37">
        <v>62266</v>
      </c>
      <c r="J424" s="37">
        <v>16</v>
      </c>
      <c r="K424" s="54">
        <v>16</v>
      </c>
      <c r="M424"/>
      <c r="N424" s="37">
        <v>59440</v>
      </c>
      <c r="O424" s="37" t="s">
        <v>510</v>
      </c>
      <c r="P424" s="133" t="s">
        <v>1685</v>
      </c>
      <c r="Q424" s="133" t="s">
        <v>1688</v>
      </c>
    </row>
    <row r="425" spans="6:17" ht="14.5">
      <c r="F425" s="51"/>
      <c r="G425" t="s">
        <v>501</v>
      </c>
      <c r="H425" s="37">
        <v>62560</v>
      </c>
      <c r="I425" s="37">
        <v>62267</v>
      </c>
      <c r="J425" s="37">
        <v>16</v>
      </c>
      <c r="K425" s="54">
        <v>16</v>
      </c>
      <c r="M425"/>
      <c r="N425" s="37">
        <v>59440</v>
      </c>
      <c r="O425" s="37" t="s">
        <v>518</v>
      </c>
      <c r="P425" s="133" t="s">
        <v>1685</v>
      </c>
      <c r="Q425" s="133" t="s">
        <v>1690</v>
      </c>
    </row>
    <row r="426" spans="6:17" ht="14.5">
      <c r="F426" s="51"/>
      <c r="G426" t="s">
        <v>502</v>
      </c>
      <c r="H426" s="37">
        <v>62240</v>
      </c>
      <c r="I426" s="37">
        <v>62268</v>
      </c>
      <c r="J426" s="37">
        <v>25</v>
      </c>
      <c r="K426" s="54">
        <v>30</v>
      </c>
      <c r="M426"/>
      <c r="N426" s="37">
        <v>59440</v>
      </c>
      <c r="O426" s="37" t="s">
        <v>626</v>
      </c>
      <c r="P426" s="133" t="s">
        <v>1685</v>
      </c>
      <c r="Q426" s="133" t="s">
        <v>1690</v>
      </c>
    </row>
    <row r="427" spans="6:17" ht="14.5">
      <c r="F427" s="51"/>
      <c r="G427" t="s">
        <v>503</v>
      </c>
      <c r="H427" s="37">
        <v>59890</v>
      </c>
      <c r="I427" s="37">
        <v>59173</v>
      </c>
      <c r="J427" s="37">
        <v>25</v>
      </c>
      <c r="K427" s="54">
        <v>25</v>
      </c>
      <c r="M427"/>
      <c r="N427" s="37">
        <v>59440</v>
      </c>
      <c r="O427" s="37" t="s">
        <v>637</v>
      </c>
      <c r="P427" s="133" t="s">
        <v>1692</v>
      </c>
      <c r="Q427" s="133" t="s">
        <v>1691</v>
      </c>
    </row>
    <row r="428" spans="6:17" ht="14.5">
      <c r="F428" s="51"/>
      <c r="G428" t="s">
        <v>504</v>
      </c>
      <c r="H428" s="37">
        <v>62460</v>
      </c>
      <c r="I428" s="37">
        <v>62269</v>
      </c>
      <c r="J428" s="37">
        <v>16</v>
      </c>
      <c r="K428" s="54">
        <v>16</v>
      </c>
      <c r="M428"/>
      <c r="N428" s="37">
        <v>59440</v>
      </c>
      <c r="O428" s="37" t="s">
        <v>759</v>
      </c>
      <c r="P428" s="133" t="s">
        <v>1687</v>
      </c>
      <c r="Q428" s="133" t="s">
        <v>1688</v>
      </c>
    </row>
    <row r="429" spans="6:17" ht="14.5">
      <c r="F429" s="51"/>
      <c r="G429" t="s">
        <v>505</v>
      </c>
      <c r="H429" s="37">
        <v>59740</v>
      </c>
      <c r="I429" s="37">
        <v>59174</v>
      </c>
      <c r="J429" s="37">
        <v>16</v>
      </c>
      <c r="K429" s="54">
        <v>16</v>
      </c>
      <c r="M429"/>
      <c r="N429" s="37">
        <v>59440</v>
      </c>
      <c r="O429" s="37" t="s">
        <v>996</v>
      </c>
      <c r="P429" s="133" t="s">
        <v>1685</v>
      </c>
      <c r="Q429" s="133" t="s">
        <v>1686</v>
      </c>
    </row>
    <row r="430" spans="6:17" ht="14.5">
      <c r="F430" s="51"/>
      <c r="G430" t="s">
        <v>506</v>
      </c>
      <c r="H430" s="37">
        <v>59216</v>
      </c>
      <c r="I430" s="37">
        <v>59175</v>
      </c>
      <c r="J430" s="37">
        <v>16</v>
      </c>
      <c r="K430" s="54">
        <v>16</v>
      </c>
      <c r="M430"/>
      <c r="N430" s="37">
        <v>59440</v>
      </c>
      <c r="O430" s="37" t="s">
        <v>1328</v>
      </c>
      <c r="P430" s="133" t="s">
        <v>1685</v>
      </c>
      <c r="Q430" s="133" t="s">
        <v>1686</v>
      </c>
    </row>
    <row r="431" spans="6:17" ht="14.5">
      <c r="F431" s="51"/>
      <c r="G431" t="s">
        <v>507</v>
      </c>
      <c r="H431" s="37">
        <v>62460</v>
      </c>
      <c r="I431" s="37">
        <v>62270</v>
      </c>
      <c r="J431" s="37">
        <v>25</v>
      </c>
      <c r="K431" s="54">
        <v>25</v>
      </c>
      <c r="M431"/>
      <c r="N431" s="37">
        <v>59440</v>
      </c>
      <c r="O431" s="37" t="s">
        <v>1328</v>
      </c>
      <c r="P431" s="133" t="s">
        <v>1687</v>
      </c>
      <c r="Q431" s="133" t="s">
        <v>1688</v>
      </c>
    </row>
    <row r="432" spans="6:17" ht="14.5">
      <c r="F432" s="51"/>
      <c r="G432" t="s">
        <v>508</v>
      </c>
      <c r="H432" s="37">
        <v>62380</v>
      </c>
      <c r="I432" s="37">
        <v>62271</v>
      </c>
      <c r="J432" s="37">
        <v>25</v>
      </c>
      <c r="K432" s="54">
        <v>25</v>
      </c>
      <c r="M432"/>
      <c r="N432" s="37">
        <v>59440</v>
      </c>
      <c r="O432" s="37" t="s">
        <v>1343</v>
      </c>
      <c r="P432" s="133" t="s">
        <v>1685</v>
      </c>
      <c r="Q432" s="133" t="s">
        <v>1690</v>
      </c>
    </row>
    <row r="433" spans="6:17" ht="14.5">
      <c r="F433" s="51"/>
      <c r="G433" t="s">
        <v>509</v>
      </c>
      <c r="H433" s="37">
        <v>62147</v>
      </c>
      <c r="I433" s="37">
        <v>59176</v>
      </c>
      <c r="J433" s="37">
        <v>16</v>
      </c>
      <c r="K433" s="54">
        <v>16</v>
      </c>
      <c r="M433"/>
      <c r="N433" s="37">
        <v>59440</v>
      </c>
      <c r="O433" s="37" t="s">
        <v>1402</v>
      </c>
      <c r="P433" s="133" t="s">
        <v>1685</v>
      </c>
      <c r="Q433" s="133" t="s">
        <v>1686</v>
      </c>
    </row>
    <row r="434" spans="6:17" ht="14.5">
      <c r="F434" s="51"/>
      <c r="G434" t="s">
        <v>510</v>
      </c>
      <c r="H434" s="37">
        <v>59440</v>
      </c>
      <c r="I434" s="37">
        <v>59177</v>
      </c>
      <c r="J434" s="37">
        <v>16</v>
      </c>
      <c r="K434" s="54">
        <v>16</v>
      </c>
      <c r="M434"/>
      <c r="N434" s="37">
        <v>59440</v>
      </c>
      <c r="O434" s="37" t="s">
        <v>1403</v>
      </c>
      <c r="P434" s="133" t="s">
        <v>1685</v>
      </c>
      <c r="Q434" s="133" t="s">
        <v>1686</v>
      </c>
    </row>
    <row r="435" spans="6:17" ht="14.5">
      <c r="F435" s="51"/>
      <c r="G435" t="s">
        <v>511</v>
      </c>
      <c r="H435" s="37">
        <v>59272</v>
      </c>
      <c r="I435" s="37">
        <v>59670</v>
      </c>
      <c r="J435" s="37">
        <v>25</v>
      </c>
      <c r="K435" s="54">
        <v>25</v>
      </c>
      <c r="M435"/>
      <c r="N435" s="37">
        <v>59450</v>
      </c>
      <c r="O435" s="37" t="s">
        <v>1418</v>
      </c>
      <c r="P435" s="133" t="s">
        <v>1692</v>
      </c>
      <c r="Q435" s="133" t="s">
        <v>1691</v>
      </c>
    </row>
    <row r="436" spans="6:17" ht="14.5">
      <c r="F436" s="51"/>
      <c r="G436" t="s">
        <v>512</v>
      </c>
      <c r="H436" s="37">
        <v>59500</v>
      </c>
      <c r="I436" s="37">
        <v>59178</v>
      </c>
      <c r="J436" s="37">
        <v>25</v>
      </c>
      <c r="K436" s="54">
        <v>50</v>
      </c>
      <c r="M436"/>
      <c r="N436" s="37">
        <v>59460</v>
      </c>
      <c r="O436" s="37" t="s">
        <v>849</v>
      </c>
      <c r="P436" s="133" t="s">
        <v>1687</v>
      </c>
      <c r="Q436" s="133" t="s">
        <v>1688</v>
      </c>
    </row>
    <row r="437" spans="6:17" ht="14.5">
      <c r="F437" s="51"/>
      <c r="G437" t="s">
        <v>513</v>
      </c>
      <c r="H437" s="37">
        <v>62116</v>
      </c>
      <c r="I437" s="37">
        <v>62272</v>
      </c>
      <c r="J437" s="37">
        <v>16</v>
      </c>
      <c r="K437" s="54">
        <v>16</v>
      </c>
      <c r="M437"/>
      <c r="N437" s="37">
        <v>59470</v>
      </c>
      <c r="O437" s="37" t="s">
        <v>196</v>
      </c>
      <c r="P437" s="133" t="s">
        <v>1685</v>
      </c>
      <c r="Q437" s="133" t="s">
        <v>1688</v>
      </c>
    </row>
    <row r="438" spans="6:17" ht="14.5">
      <c r="F438" s="51"/>
      <c r="G438" t="s">
        <v>514</v>
      </c>
      <c r="H438" s="37">
        <v>59282</v>
      </c>
      <c r="I438" s="37">
        <v>59179</v>
      </c>
      <c r="J438" s="37">
        <v>25</v>
      </c>
      <c r="K438" s="54">
        <v>30</v>
      </c>
      <c r="M438"/>
      <c r="N438" s="37">
        <v>59470</v>
      </c>
      <c r="O438" s="37" t="s">
        <v>310</v>
      </c>
      <c r="P438" s="133" t="s">
        <v>1687</v>
      </c>
      <c r="Q438" s="133" t="s">
        <v>1686</v>
      </c>
    </row>
    <row r="439" spans="6:17" ht="14.5">
      <c r="F439" s="51"/>
      <c r="G439" t="s">
        <v>515</v>
      </c>
      <c r="H439" s="37">
        <v>62830</v>
      </c>
      <c r="I439" s="37">
        <v>62273</v>
      </c>
      <c r="J439" s="37">
        <v>16</v>
      </c>
      <c r="K439" s="54">
        <v>16</v>
      </c>
      <c r="M439"/>
      <c r="N439" s="37">
        <v>59470</v>
      </c>
      <c r="O439" s="37" t="s">
        <v>357</v>
      </c>
      <c r="P439" s="133" t="s">
        <v>1685</v>
      </c>
      <c r="Q439" s="133" t="s">
        <v>1690</v>
      </c>
    </row>
    <row r="440" spans="6:17" ht="14.5">
      <c r="F440" s="51"/>
      <c r="G440" t="s">
        <v>516</v>
      </c>
      <c r="H440" s="37">
        <v>62119</v>
      </c>
      <c r="I440" s="37">
        <v>62274</v>
      </c>
      <c r="J440" s="37">
        <v>25</v>
      </c>
      <c r="K440" s="54">
        <v>25</v>
      </c>
      <c r="M440"/>
      <c r="N440" s="37">
        <v>59470</v>
      </c>
      <c r="O440" s="37" t="s">
        <v>564</v>
      </c>
      <c r="P440" s="133" t="s">
        <v>1687</v>
      </c>
      <c r="Q440" s="133" t="s">
        <v>1688</v>
      </c>
    </row>
    <row r="441" spans="6:17" ht="14.5">
      <c r="F441" s="51"/>
      <c r="G441" t="s">
        <v>517</v>
      </c>
      <c r="H441" s="37">
        <v>62870</v>
      </c>
      <c r="I441" s="37">
        <v>62275</v>
      </c>
      <c r="J441" s="37">
        <v>16</v>
      </c>
      <c r="K441" s="54">
        <v>16</v>
      </c>
      <c r="M441"/>
      <c r="N441" s="37">
        <v>59470</v>
      </c>
      <c r="O441" s="37" t="s">
        <v>578</v>
      </c>
      <c r="P441" s="133" t="s">
        <v>1685</v>
      </c>
      <c r="Q441" s="133" t="s">
        <v>1690</v>
      </c>
    </row>
    <row r="442" spans="6:17" ht="14.5">
      <c r="F442" s="51"/>
      <c r="G442" t="s">
        <v>518</v>
      </c>
      <c r="H442" s="37">
        <v>59440</v>
      </c>
      <c r="I442" s="37">
        <v>59181</v>
      </c>
      <c r="J442" s="37">
        <v>25</v>
      </c>
      <c r="K442" s="54">
        <v>25</v>
      </c>
      <c r="M442"/>
      <c r="N442" s="37">
        <v>59470</v>
      </c>
      <c r="O442" s="37" t="s">
        <v>797</v>
      </c>
      <c r="P442" s="133" t="s">
        <v>1685</v>
      </c>
      <c r="Q442" s="133" t="s">
        <v>1686</v>
      </c>
    </row>
    <row r="443" spans="6:17" ht="14.5">
      <c r="F443" s="51"/>
      <c r="G443" t="s">
        <v>519</v>
      </c>
      <c r="H443" s="37">
        <v>62138</v>
      </c>
      <c r="I443" s="37">
        <v>62276</v>
      </c>
      <c r="J443" s="37">
        <v>25</v>
      </c>
      <c r="K443" s="54">
        <v>25</v>
      </c>
      <c r="M443"/>
      <c r="N443" s="37">
        <v>59470</v>
      </c>
      <c r="O443" s="37" t="s">
        <v>824</v>
      </c>
      <c r="P443" s="133" t="s">
        <v>1687</v>
      </c>
      <c r="Q443" s="133" t="s">
        <v>1688</v>
      </c>
    </row>
    <row r="444" spans="6:17" ht="14.5">
      <c r="F444" s="51"/>
      <c r="G444" t="s">
        <v>520</v>
      </c>
      <c r="H444" s="37">
        <v>59630</v>
      </c>
      <c r="I444" s="37">
        <v>59182</v>
      </c>
      <c r="J444" s="37">
        <v>25</v>
      </c>
      <c r="K444" s="54">
        <v>25</v>
      </c>
      <c r="M444"/>
      <c r="N444" s="37">
        <v>59470</v>
      </c>
      <c r="O444" s="37" t="s">
        <v>912</v>
      </c>
      <c r="P444" s="133" t="s">
        <v>1685</v>
      </c>
      <c r="Q444" s="133" t="s">
        <v>1690</v>
      </c>
    </row>
    <row r="445" spans="6:17" ht="14.5">
      <c r="F445" s="51"/>
      <c r="G445" t="s">
        <v>521</v>
      </c>
      <c r="H445" s="37">
        <v>62320</v>
      </c>
      <c r="I445" s="37">
        <v>62277</v>
      </c>
      <c r="J445" s="37">
        <v>25</v>
      </c>
      <c r="K445" s="54">
        <v>30</v>
      </c>
      <c r="M445"/>
      <c r="N445" s="37">
        <v>59470</v>
      </c>
      <c r="O445" s="37" t="s">
        <v>1038</v>
      </c>
      <c r="P445" s="133" t="s">
        <v>1687</v>
      </c>
      <c r="Q445" s="133" t="s">
        <v>1688</v>
      </c>
    </row>
    <row r="446" spans="6:17" ht="14.5">
      <c r="F446" s="51"/>
      <c r="G446" t="s">
        <v>522</v>
      </c>
      <c r="H446" s="37">
        <v>62131</v>
      </c>
      <c r="I446" s="37">
        <v>62278</v>
      </c>
      <c r="J446" s="37">
        <v>25</v>
      </c>
      <c r="K446" s="54">
        <v>25</v>
      </c>
      <c r="M446"/>
      <c r="N446" s="37">
        <v>59470</v>
      </c>
      <c r="O446" s="37" t="s">
        <v>1542</v>
      </c>
      <c r="P446" s="133" t="s">
        <v>1687</v>
      </c>
      <c r="Q446" s="133" t="s">
        <v>1688</v>
      </c>
    </row>
    <row r="447" spans="6:17" ht="14.5">
      <c r="F447" s="51"/>
      <c r="G447" t="s">
        <v>523</v>
      </c>
      <c r="H447" s="37">
        <v>62161</v>
      </c>
      <c r="I447" s="37">
        <v>62279</v>
      </c>
      <c r="J447" s="37">
        <v>25</v>
      </c>
      <c r="K447" s="54">
        <v>25</v>
      </c>
      <c r="M447"/>
      <c r="N447" s="37">
        <v>59470</v>
      </c>
      <c r="O447" s="37" t="s">
        <v>1610</v>
      </c>
      <c r="P447" s="133" t="s">
        <v>1685</v>
      </c>
      <c r="Q447" s="133" t="s">
        <v>1688</v>
      </c>
    </row>
    <row r="448" spans="6:17" ht="14.5">
      <c r="F448" s="51"/>
      <c r="G448" t="s">
        <v>524</v>
      </c>
      <c r="H448" s="37">
        <v>59140</v>
      </c>
      <c r="I448" s="37">
        <v>59183</v>
      </c>
      <c r="J448" s="37">
        <v>25</v>
      </c>
      <c r="K448" s="54">
        <v>50</v>
      </c>
      <c r="M448"/>
      <c r="N448" s="37">
        <v>59470</v>
      </c>
      <c r="O448" s="37" t="s">
        <v>1614</v>
      </c>
      <c r="P448" s="133" t="s">
        <v>1693</v>
      </c>
      <c r="Q448" s="133" t="s">
        <v>1690</v>
      </c>
    </row>
    <row r="449" spans="6:17" ht="14.5">
      <c r="F449" s="51"/>
      <c r="G449" t="s">
        <v>525</v>
      </c>
      <c r="H449" s="37">
        <v>62156</v>
      </c>
      <c r="I449" s="37">
        <v>62280</v>
      </c>
      <c r="J449" s="37">
        <v>16</v>
      </c>
      <c r="K449" s="54">
        <v>16</v>
      </c>
      <c r="M449"/>
      <c r="N449" s="37">
        <v>59480</v>
      </c>
      <c r="O449" s="37" t="s">
        <v>836</v>
      </c>
      <c r="P449" s="133" t="s">
        <v>1685</v>
      </c>
      <c r="Q449" s="133" t="s">
        <v>1688</v>
      </c>
    </row>
    <row r="450" spans="6:17" ht="14.5">
      <c r="F450" s="51"/>
      <c r="G450" t="s">
        <v>526</v>
      </c>
      <c r="H450" s="37">
        <v>59173</v>
      </c>
      <c r="I450" s="37">
        <v>59184</v>
      </c>
      <c r="J450" s="37">
        <v>16</v>
      </c>
      <c r="K450" s="54">
        <v>16</v>
      </c>
      <c r="M450"/>
      <c r="N450" s="37">
        <v>59480</v>
      </c>
      <c r="O450" s="37" t="s">
        <v>853</v>
      </c>
      <c r="P450" s="133" t="s">
        <v>1685</v>
      </c>
      <c r="Q450" s="133" t="s">
        <v>1690</v>
      </c>
    </row>
    <row r="451" spans="6:17" ht="14.5">
      <c r="F451" s="51"/>
      <c r="G451" t="s">
        <v>527</v>
      </c>
      <c r="H451" s="37">
        <v>59176</v>
      </c>
      <c r="I451" s="37">
        <v>59185</v>
      </c>
      <c r="J451" s="37">
        <v>25</v>
      </c>
      <c r="K451" s="54">
        <v>25</v>
      </c>
      <c r="M451"/>
      <c r="N451" s="37">
        <v>59490</v>
      </c>
      <c r="O451" s="37" t="s">
        <v>360</v>
      </c>
      <c r="P451" s="133" t="s">
        <v>1687</v>
      </c>
      <c r="Q451" s="133" t="s">
        <v>1688</v>
      </c>
    </row>
    <row r="452" spans="6:17" ht="14.5">
      <c r="F452" s="51"/>
      <c r="G452" t="s">
        <v>528</v>
      </c>
      <c r="H452" s="37">
        <v>59740</v>
      </c>
      <c r="I452" s="37">
        <v>59186</v>
      </c>
      <c r="J452" s="37">
        <v>16</v>
      </c>
      <c r="K452" s="54">
        <v>16</v>
      </c>
      <c r="M452"/>
      <c r="N452" s="37">
        <v>59490</v>
      </c>
      <c r="O452" s="37" t="s">
        <v>1424</v>
      </c>
      <c r="P452" s="133" t="s">
        <v>1685</v>
      </c>
      <c r="Q452" s="133" t="s">
        <v>1686</v>
      </c>
    </row>
    <row r="453" spans="6:17" ht="14.5">
      <c r="F453" s="51"/>
      <c r="G453" t="s">
        <v>529</v>
      </c>
      <c r="H453" s="37">
        <v>62360</v>
      </c>
      <c r="I453" s="37">
        <v>62281</v>
      </c>
      <c r="J453" s="37">
        <v>25</v>
      </c>
      <c r="K453" s="54">
        <v>25</v>
      </c>
      <c r="M453"/>
      <c r="N453" s="37">
        <v>59491</v>
      </c>
      <c r="O453" s="37" t="s">
        <v>1521</v>
      </c>
      <c r="P453" s="133" t="s">
        <v>1693</v>
      </c>
      <c r="Q453" s="133" t="s">
        <v>1690</v>
      </c>
    </row>
    <row r="454" spans="6:17" ht="14.5">
      <c r="F454" s="51"/>
      <c r="G454" t="s">
        <v>530</v>
      </c>
      <c r="H454" s="37">
        <v>59330</v>
      </c>
      <c r="I454" s="37">
        <v>59187</v>
      </c>
      <c r="J454" s="37">
        <v>25</v>
      </c>
      <c r="K454" s="54">
        <v>25</v>
      </c>
      <c r="M454"/>
      <c r="N454" s="37">
        <v>59492</v>
      </c>
      <c r="O454" s="37" t="s">
        <v>826</v>
      </c>
      <c r="P454" s="133" t="s">
        <v>1685</v>
      </c>
      <c r="Q454" s="133" t="s">
        <v>1686</v>
      </c>
    </row>
    <row r="455" spans="6:17" ht="14.5">
      <c r="F455" s="51"/>
      <c r="G455" t="s">
        <v>531</v>
      </c>
      <c r="H455" s="37">
        <v>62770</v>
      </c>
      <c r="I455" s="37">
        <v>62282</v>
      </c>
      <c r="J455" s="37">
        <v>16</v>
      </c>
      <c r="K455" s="54">
        <v>16</v>
      </c>
      <c r="M455"/>
      <c r="N455" s="37">
        <v>59494</v>
      </c>
      <c r="O455" s="37" t="s">
        <v>148</v>
      </c>
      <c r="P455" s="133" t="s">
        <v>1685</v>
      </c>
      <c r="Q455" s="133" t="s">
        <v>1690</v>
      </c>
    </row>
    <row r="456" spans="6:17" ht="14.5">
      <c r="F456" s="51"/>
      <c r="G456" t="s">
        <v>532</v>
      </c>
      <c r="H456" s="37">
        <v>62270</v>
      </c>
      <c r="I456" s="37">
        <v>62283</v>
      </c>
      <c r="J456" s="37">
        <v>16</v>
      </c>
      <c r="K456" s="54">
        <v>16</v>
      </c>
      <c r="M456"/>
      <c r="N456" s="37">
        <v>59494</v>
      </c>
      <c r="O456" s="37" t="s">
        <v>1180</v>
      </c>
      <c r="P456" s="133" t="s">
        <v>1685</v>
      </c>
      <c r="Q456" s="133" t="s">
        <v>1688</v>
      </c>
    </row>
    <row r="457" spans="6:17" ht="14.5">
      <c r="F457" s="51"/>
      <c r="G457" t="s">
        <v>533</v>
      </c>
      <c r="H457" s="37">
        <v>62860</v>
      </c>
      <c r="I457" s="37">
        <v>62284</v>
      </c>
      <c r="J457" s="37">
        <v>25</v>
      </c>
      <c r="K457" s="54">
        <v>25</v>
      </c>
      <c r="M457"/>
      <c r="N457" s="37">
        <v>59495</v>
      </c>
      <c r="O457" s="37" t="s">
        <v>915</v>
      </c>
      <c r="P457" s="133" t="s">
        <v>1685</v>
      </c>
      <c r="Q457" s="133" t="s">
        <v>1688</v>
      </c>
    </row>
    <row r="458" spans="6:17" ht="14.5">
      <c r="F458" s="51"/>
      <c r="G458" t="s">
        <v>534</v>
      </c>
      <c r="H458" s="37">
        <v>62128</v>
      </c>
      <c r="I458" s="37">
        <v>62285</v>
      </c>
      <c r="J458" s="37">
        <v>16</v>
      </c>
      <c r="K458" s="54">
        <v>16</v>
      </c>
      <c r="M458"/>
      <c r="N458" s="37">
        <v>59496</v>
      </c>
      <c r="O458" s="37" t="s">
        <v>742</v>
      </c>
      <c r="P458" s="133" t="s">
        <v>1685</v>
      </c>
      <c r="Q458" s="133" t="s">
        <v>1688</v>
      </c>
    </row>
    <row r="459" spans="6:17" ht="14.5">
      <c r="F459" s="51"/>
      <c r="G459" t="s">
        <v>535</v>
      </c>
      <c r="H459" s="37">
        <v>62190</v>
      </c>
      <c r="I459" s="37">
        <v>62286</v>
      </c>
      <c r="J459" s="37">
        <v>25</v>
      </c>
      <c r="K459" s="54">
        <v>25</v>
      </c>
      <c r="M459"/>
      <c r="N459" s="37">
        <v>59496</v>
      </c>
      <c r="O459" s="37" t="s">
        <v>1377</v>
      </c>
      <c r="P459" s="133" t="s">
        <v>1687</v>
      </c>
      <c r="Q459" s="133" t="s">
        <v>1688</v>
      </c>
    </row>
    <row r="460" spans="6:17" ht="14.5">
      <c r="F460" s="51"/>
      <c r="G460" t="s">
        <v>536</v>
      </c>
      <c r="H460" s="37">
        <v>62129</v>
      </c>
      <c r="I460" s="37">
        <v>62288</v>
      </c>
      <c r="J460" s="37">
        <v>25</v>
      </c>
      <c r="K460" s="54">
        <v>25</v>
      </c>
      <c r="M460"/>
      <c r="N460" s="37">
        <v>59500</v>
      </c>
      <c r="O460" s="37" t="s">
        <v>512</v>
      </c>
      <c r="P460" s="133" t="s">
        <v>1685</v>
      </c>
      <c r="Q460" s="133" t="s">
        <v>1690</v>
      </c>
    </row>
    <row r="461" spans="6:17" ht="14.5">
      <c r="F461" s="51"/>
      <c r="G461" t="s">
        <v>537</v>
      </c>
      <c r="H461" s="37">
        <v>59620</v>
      </c>
      <c r="I461" s="37">
        <v>59188</v>
      </c>
      <c r="J461" s="37">
        <v>25</v>
      </c>
      <c r="K461" s="54">
        <v>25</v>
      </c>
      <c r="M461"/>
      <c r="N461" s="37">
        <v>59510</v>
      </c>
      <c r="O461" s="37" t="s">
        <v>648</v>
      </c>
      <c r="P461" s="133" t="s">
        <v>1685</v>
      </c>
      <c r="Q461" s="133" t="s">
        <v>1686</v>
      </c>
    </row>
    <row r="462" spans="6:17" ht="14.5">
      <c r="F462" s="51"/>
      <c r="G462" t="s">
        <v>538</v>
      </c>
      <c r="H462" s="37">
        <v>62170</v>
      </c>
      <c r="I462" s="37">
        <v>62289</v>
      </c>
      <c r="J462" s="37">
        <v>25</v>
      </c>
      <c r="K462" s="54">
        <v>25</v>
      </c>
      <c r="M462"/>
      <c r="N462" s="37">
        <v>59510</v>
      </c>
      <c r="O462" s="37" t="s">
        <v>771</v>
      </c>
      <c r="P462" s="133" t="s">
        <v>1685</v>
      </c>
      <c r="Q462" s="133" t="s">
        <v>1690</v>
      </c>
    </row>
    <row r="463" spans="6:17" ht="14.5">
      <c r="F463" s="51"/>
      <c r="G463" t="s">
        <v>539</v>
      </c>
      <c r="H463" s="37">
        <v>62223</v>
      </c>
      <c r="I463" s="37">
        <v>62290</v>
      </c>
      <c r="J463" s="37">
        <v>25</v>
      </c>
      <c r="K463" s="54">
        <v>25</v>
      </c>
      <c r="M463"/>
      <c r="N463" s="37">
        <v>59520</v>
      </c>
      <c r="O463" s="37" t="s">
        <v>1018</v>
      </c>
      <c r="P463" s="133" t="s">
        <v>1685</v>
      </c>
      <c r="Q463" s="133" t="s">
        <v>1688</v>
      </c>
    </row>
    <row r="464" spans="6:17" ht="14.5">
      <c r="F464" s="51"/>
      <c r="G464" t="s">
        <v>540</v>
      </c>
      <c r="H464" s="37">
        <v>59114</v>
      </c>
      <c r="I464" s="37">
        <v>59189</v>
      </c>
      <c r="J464" s="37">
        <v>25</v>
      </c>
      <c r="K464" s="54">
        <v>25</v>
      </c>
      <c r="M464"/>
      <c r="N464" s="37">
        <v>59530</v>
      </c>
      <c r="O464" s="37" t="s">
        <v>218</v>
      </c>
      <c r="P464" s="133" t="s">
        <v>1685</v>
      </c>
      <c r="Q464" s="133" t="s">
        <v>1690</v>
      </c>
    </row>
    <row r="465" spans="6:17" ht="14.5">
      <c r="F465" s="51"/>
      <c r="G465" t="s">
        <v>541</v>
      </c>
      <c r="H465" s="37">
        <v>59600</v>
      </c>
      <c r="I465" s="37">
        <v>59190</v>
      </c>
      <c r="J465" s="37">
        <v>25</v>
      </c>
      <c r="K465" s="54">
        <v>25</v>
      </c>
      <c r="M465"/>
      <c r="N465" s="37">
        <v>59530</v>
      </c>
      <c r="O465" s="37" t="s">
        <v>548</v>
      </c>
      <c r="P465" s="133" t="s">
        <v>1687</v>
      </c>
      <c r="Q465" s="133" t="s">
        <v>1686</v>
      </c>
    </row>
    <row r="466" spans="6:17" ht="14.5">
      <c r="F466" s="51"/>
      <c r="G466" t="s">
        <v>542</v>
      </c>
      <c r="H466" s="37">
        <v>62300</v>
      </c>
      <c r="I466" s="37">
        <v>62291</v>
      </c>
      <c r="J466" s="37">
        <v>25</v>
      </c>
      <c r="K466" s="54">
        <v>30</v>
      </c>
      <c r="M466"/>
      <c r="N466" s="37">
        <v>59530</v>
      </c>
      <c r="O466" s="37" t="s">
        <v>658</v>
      </c>
      <c r="P466" s="133" t="s">
        <v>1687</v>
      </c>
      <c r="Q466" s="133" t="s">
        <v>1688</v>
      </c>
    </row>
    <row r="467" spans="6:17" ht="14.5">
      <c r="F467" s="51"/>
      <c r="G467" t="s">
        <v>543</v>
      </c>
      <c r="H467" s="37">
        <v>59127</v>
      </c>
      <c r="I467" s="37">
        <v>59191</v>
      </c>
      <c r="J467" s="37">
        <v>16</v>
      </c>
      <c r="K467" s="54">
        <v>16</v>
      </c>
      <c r="M467"/>
      <c r="N467" s="37">
        <v>59530</v>
      </c>
      <c r="O467" s="37" t="s">
        <v>684</v>
      </c>
      <c r="P467" s="133" t="s">
        <v>1685</v>
      </c>
      <c r="Q467" s="133" t="s">
        <v>1686</v>
      </c>
    </row>
    <row r="468" spans="6:17" ht="14.5">
      <c r="F468" s="51"/>
      <c r="G468" t="s">
        <v>544</v>
      </c>
      <c r="H468" s="37">
        <v>62380</v>
      </c>
      <c r="I468" s="37">
        <v>62292</v>
      </c>
      <c r="J468" s="37">
        <v>25</v>
      </c>
      <c r="K468" s="54">
        <v>25</v>
      </c>
      <c r="M468"/>
      <c r="N468" s="37">
        <v>59530</v>
      </c>
      <c r="O468" s="37" t="s">
        <v>768</v>
      </c>
      <c r="P468" s="133" t="s">
        <v>1685</v>
      </c>
      <c r="Q468" s="133" t="s">
        <v>1690</v>
      </c>
    </row>
    <row r="469" spans="6:17" ht="14.5">
      <c r="F469" s="51"/>
      <c r="G469" t="s">
        <v>545</v>
      </c>
      <c r="H469" s="37">
        <v>62990</v>
      </c>
      <c r="I469" s="37">
        <v>62293</v>
      </c>
      <c r="J469" s="37">
        <v>16</v>
      </c>
      <c r="K469" s="54">
        <v>16</v>
      </c>
      <c r="M469"/>
      <c r="N469" s="37">
        <v>59530</v>
      </c>
      <c r="O469" s="37" t="s">
        <v>850</v>
      </c>
      <c r="P469" s="133" t="s">
        <v>1685</v>
      </c>
      <c r="Q469" s="133" t="s">
        <v>1690</v>
      </c>
    </row>
    <row r="470" spans="6:17" ht="14.5">
      <c r="F470" s="51"/>
      <c r="G470" t="s">
        <v>546</v>
      </c>
      <c r="H470" s="37">
        <v>59580</v>
      </c>
      <c r="I470" s="37">
        <v>59192</v>
      </c>
      <c r="J470" s="37">
        <v>25</v>
      </c>
      <c r="K470" s="54">
        <v>25</v>
      </c>
      <c r="M470"/>
      <c r="N470" s="37">
        <v>59530</v>
      </c>
      <c r="O470" s="37" t="s">
        <v>898</v>
      </c>
      <c r="P470" s="133" t="s">
        <v>1687</v>
      </c>
      <c r="Q470" s="133" t="s">
        <v>1688</v>
      </c>
    </row>
    <row r="471" spans="6:17" ht="14.5">
      <c r="F471" s="51"/>
      <c r="G471" t="s">
        <v>547</v>
      </c>
      <c r="H471" s="37">
        <v>59320</v>
      </c>
      <c r="I471" s="37">
        <v>59193</v>
      </c>
      <c r="J471" s="37">
        <v>25</v>
      </c>
      <c r="K471" s="54">
        <v>30</v>
      </c>
      <c r="M471"/>
      <c r="N471" s="37">
        <v>59530</v>
      </c>
      <c r="O471" s="37" t="s">
        <v>956</v>
      </c>
      <c r="P471" s="133" t="s">
        <v>1692</v>
      </c>
      <c r="Q471" s="133" t="s">
        <v>1691</v>
      </c>
    </row>
    <row r="472" spans="6:17" ht="14.5">
      <c r="F472" s="51"/>
      <c r="G472" t="s">
        <v>548</v>
      </c>
      <c r="H472" s="37">
        <v>59530</v>
      </c>
      <c r="I472" s="37">
        <v>59194</v>
      </c>
      <c r="J472" s="37">
        <v>16</v>
      </c>
      <c r="K472" s="54">
        <v>16</v>
      </c>
      <c r="M472"/>
      <c r="N472" s="37">
        <v>59530</v>
      </c>
      <c r="O472" s="37" t="s">
        <v>973</v>
      </c>
      <c r="P472" s="133" t="s">
        <v>1685</v>
      </c>
      <c r="Q472" s="133" t="s">
        <v>1686</v>
      </c>
    </row>
    <row r="473" spans="6:17" ht="14.5">
      <c r="F473" s="51"/>
      <c r="G473" t="s">
        <v>549</v>
      </c>
      <c r="H473" s="37">
        <v>59320</v>
      </c>
      <c r="I473" s="37">
        <v>59195</v>
      </c>
      <c r="J473" s="37">
        <v>25</v>
      </c>
      <c r="K473" s="54">
        <v>25</v>
      </c>
      <c r="M473"/>
      <c r="N473" s="37">
        <v>59530</v>
      </c>
      <c r="O473" s="37" t="s">
        <v>1159</v>
      </c>
      <c r="P473" s="133" t="s">
        <v>1692</v>
      </c>
      <c r="Q473" s="133" t="s">
        <v>1691</v>
      </c>
    </row>
    <row r="474" spans="6:17" ht="14.5">
      <c r="F474" s="51"/>
      <c r="G474" t="s">
        <v>550</v>
      </c>
      <c r="H474" s="37">
        <v>62145</v>
      </c>
      <c r="I474" s="37">
        <v>62294</v>
      </c>
      <c r="J474" s="37">
        <v>16</v>
      </c>
      <c r="K474" s="54">
        <v>16</v>
      </c>
      <c r="M474"/>
      <c r="N474" s="37">
        <v>59530</v>
      </c>
      <c r="O474" s="37" t="s">
        <v>1199</v>
      </c>
      <c r="P474" s="133" t="s">
        <v>1685</v>
      </c>
      <c r="Q474" s="133" t="s">
        <v>1690</v>
      </c>
    </row>
    <row r="475" spans="6:17" ht="14.5">
      <c r="F475" s="51"/>
      <c r="G475" t="s">
        <v>551</v>
      </c>
      <c r="H475" s="37">
        <v>59320</v>
      </c>
      <c r="I475" s="37">
        <v>59196</v>
      </c>
      <c r="J475" s="37">
        <v>25</v>
      </c>
      <c r="K475" s="54">
        <v>25</v>
      </c>
      <c r="M475"/>
      <c r="N475" s="37">
        <v>59530</v>
      </c>
      <c r="O475" s="37" t="s">
        <v>1244</v>
      </c>
      <c r="P475" s="133" t="s">
        <v>1692</v>
      </c>
      <c r="Q475" s="133" t="s">
        <v>1691</v>
      </c>
    </row>
    <row r="476" spans="6:17" ht="14.5">
      <c r="F476" s="51"/>
      <c r="G476" t="s">
        <v>552</v>
      </c>
      <c r="H476" s="37">
        <v>59710</v>
      </c>
      <c r="I476" s="37">
        <v>59197</v>
      </c>
      <c r="J476" s="37">
        <v>25</v>
      </c>
      <c r="K476" s="54">
        <v>25</v>
      </c>
      <c r="M476"/>
      <c r="N476" s="37">
        <v>59530</v>
      </c>
      <c r="O476" s="37" t="s">
        <v>1301</v>
      </c>
      <c r="P476" s="133" t="s">
        <v>1685</v>
      </c>
      <c r="Q476" s="133" t="s">
        <v>1691</v>
      </c>
    </row>
    <row r="477" spans="6:17" ht="14.5">
      <c r="F477" s="51"/>
      <c r="G477" t="s">
        <v>553</v>
      </c>
      <c r="H477" s="37">
        <v>62145</v>
      </c>
      <c r="I477" s="37">
        <v>62295</v>
      </c>
      <c r="J477" s="37">
        <v>16</v>
      </c>
      <c r="K477" s="54">
        <v>16</v>
      </c>
      <c r="M477"/>
      <c r="N477" s="37">
        <v>59530</v>
      </c>
      <c r="O477" s="37" t="s">
        <v>1522</v>
      </c>
      <c r="P477" s="133" t="s">
        <v>1685</v>
      </c>
      <c r="Q477" s="133" t="s">
        <v>1690</v>
      </c>
    </row>
    <row r="478" spans="6:17" ht="14.5">
      <c r="F478" s="51"/>
      <c r="G478" t="s">
        <v>554</v>
      </c>
      <c r="H478" s="37">
        <v>62650</v>
      </c>
      <c r="I478" s="37">
        <v>62296</v>
      </c>
      <c r="J478" s="37">
        <v>16</v>
      </c>
      <c r="K478" s="54">
        <v>16</v>
      </c>
      <c r="M478"/>
      <c r="N478" s="37">
        <v>59530</v>
      </c>
      <c r="O478" s="37" t="s">
        <v>1534</v>
      </c>
      <c r="P478" s="133" t="s">
        <v>1685</v>
      </c>
      <c r="Q478" s="133" t="s">
        <v>1690</v>
      </c>
    </row>
    <row r="479" spans="6:17" ht="14.5">
      <c r="F479" s="51"/>
      <c r="G479" t="s">
        <v>555</v>
      </c>
      <c r="H479" s="37">
        <v>62910</v>
      </c>
      <c r="I479" s="37">
        <v>62297</v>
      </c>
      <c r="J479" s="37">
        <v>25</v>
      </c>
      <c r="K479" s="54">
        <v>25</v>
      </c>
      <c r="M479"/>
      <c r="N479" s="37">
        <v>59540</v>
      </c>
      <c r="O479" s="37" t="s">
        <v>227</v>
      </c>
      <c r="P479" s="133" t="s">
        <v>1693</v>
      </c>
      <c r="Q479" s="133" t="s">
        <v>1690</v>
      </c>
    </row>
    <row r="480" spans="6:17" ht="14.5">
      <c r="F480" s="51"/>
      <c r="G480" t="s">
        <v>556</v>
      </c>
      <c r="H480" s="37">
        <v>62860</v>
      </c>
      <c r="I480" s="37">
        <v>62298</v>
      </c>
      <c r="J480" s="37">
        <v>16</v>
      </c>
      <c r="K480" s="54">
        <v>16</v>
      </c>
      <c r="M480"/>
      <c r="N480" s="37">
        <v>59540</v>
      </c>
      <c r="O480" s="37" t="s">
        <v>262</v>
      </c>
      <c r="P480" s="133" t="s">
        <v>1685</v>
      </c>
      <c r="Q480" s="133" t="s">
        <v>1688</v>
      </c>
    </row>
    <row r="481" spans="6:17" ht="14.5">
      <c r="F481" s="51"/>
      <c r="G481" t="s">
        <v>557</v>
      </c>
      <c r="H481" s="37">
        <v>59132</v>
      </c>
      <c r="I481" s="37">
        <v>59198</v>
      </c>
      <c r="J481" s="37">
        <v>16</v>
      </c>
      <c r="K481" s="54">
        <v>16</v>
      </c>
      <c r="M481"/>
      <c r="N481" s="37">
        <v>59540</v>
      </c>
      <c r="O481" s="37" t="s">
        <v>422</v>
      </c>
      <c r="P481" s="133" t="s">
        <v>1685</v>
      </c>
      <c r="Q481" s="133" t="s">
        <v>1686</v>
      </c>
    </row>
    <row r="482" spans="6:17" ht="14.5">
      <c r="F482" s="51"/>
      <c r="G482" t="s">
        <v>558</v>
      </c>
      <c r="H482" s="37">
        <v>62134</v>
      </c>
      <c r="I482" s="37">
        <v>62299</v>
      </c>
      <c r="J482" s="37">
        <v>16</v>
      </c>
      <c r="K482" s="54">
        <v>16</v>
      </c>
      <c r="M482"/>
      <c r="N482" s="37">
        <v>59540</v>
      </c>
      <c r="O482" s="37" t="s">
        <v>837</v>
      </c>
      <c r="P482" s="133" t="s">
        <v>1685</v>
      </c>
      <c r="Q482" s="133" t="s">
        <v>1688</v>
      </c>
    </row>
    <row r="483" spans="6:17" ht="14.5">
      <c r="F483" s="51"/>
      <c r="G483" t="s">
        <v>559</v>
      </c>
      <c r="H483" s="37">
        <v>62224</v>
      </c>
      <c r="I483" s="37">
        <v>62300</v>
      </c>
      <c r="J483" s="37">
        <v>25</v>
      </c>
      <c r="K483" s="54">
        <v>30</v>
      </c>
      <c r="M483"/>
      <c r="N483" s="37">
        <v>59550</v>
      </c>
      <c r="O483" s="37" t="s">
        <v>231</v>
      </c>
      <c r="P483" s="133" t="s">
        <v>1693</v>
      </c>
      <c r="Q483" s="133" t="s">
        <v>1690</v>
      </c>
    </row>
    <row r="484" spans="6:17" ht="14.5">
      <c r="F484" s="51"/>
      <c r="G484" t="s">
        <v>560</v>
      </c>
      <c r="H484" s="37">
        <v>62134</v>
      </c>
      <c r="I484" s="37">
        <v>62301</v>
      </c>
      <c r="J484" s="37">
        <v>16</v>
      </c>
      <c r="K484" s="54">
        <v>16</v>
      </c>
      <c r="M484"/>
      <c r="N484" s="37">
        <v>59550</v>
      </c>
      <c r="O484" s="37" t="s">
        <v>640</v>
      </c>
      <c r="P484" s="133" t="s">
        <v>1685</v>
      </c>
      <c r="Q484" s="133" t="s">
        <v>1688</v>
      </c>
    </row>
    <row r="485" spans="6:17" ht="14.5">
      <c r="F485" s="51"/>
      <c r="G485" t="s">
        <v>561</v>
      </c>
      <c r="H485" s="37">
        <v>59169</v>
      </c>
      <c r="I485" s="37">
        <v>59199</v>
      </c>
      <c r="J485" s="37">
        <v>25</v>
      </c>
      <c r="K485" s="54">
        <v>25</v>
      </c>
      <c r="M485"/>
      <c r="N485" s="37">
        <v>59550</v>
      </c>
      <c r="O485" s="37" t="s">
        <v>882</v>
      </c>
      <c r="P485" s="133" t="s">
        <v>1687</v>
      </c>
      <c r="Q485" s="133" t="s">
        <v>1688</v>
      </c>
    </row>
    <row r="486" spans="6:17" ht="14.5">
      <c r="F486" s="51"/>
      <c r="G486" t="s">
        <v>562</v>
      </c>
      <c r="H486" s="37">
        <v>62650</v>
      </c>
      <c r="I486" s="37">
        <v>62302</v>
      </c>
      <c r="J486" s="37">
        <v>16</v>
      </c>
      <c r="K486" s="54">
        <v>16</v>
      </c>
      <c r="M486"/>
      <c r="N486" s="37">
        <v>59550</v>
      </c>
      <c r="O486" s="37" t="s">
        <v>893</v>
      </c>
      <c r="P486" s="133" t="s">
        <v>1685</v>
      </c>
      <c r="Q486" s="133" t="s">
        <v>1690</v>
      </c>
    </row>
    <row r="487" spans="6:17" ht="14.5">
      <c r="F487" s="51"/>
      <c r="G487" t="s">
        <v>563</v>
      </c>
      <c r="H487" s="37">
        <v>62134</v>
      </c>
      <c r="I487" s="37">
        <v>62303</v>
      </c>
      <c r="J487" s="37">
        <v>16</v>
      </c>
      <c r="K487" s="54">
        <v>16</v>
      </c>
      <c r="M487"/>
      <c r="N487" s="37">
        <v>59550</v>
      </c>
      <c r="O487" s="37" t="s">
        <v>1014</v>
      </c>
      <c r="P487" s="133" t="s">
        <v>1685</v>
      </c>
      <c r="Q487" s="133" t="s">
        <v>1688</v>
      </c>
    </row>
    <row r="488" spans="6:17" ht="14.5">
      <c r="F488" s="51"/>
      <c r="G488" t="s">
        <v>564</v>
      </c>
      <c r="H488" s="37">
        <v>59470</v>
      </c>
      <c r="I488" s="37">
        <v>59200</v>
      </c>
      <c r="J488" s="37">
        <v>25</v>
      </c>
      <c r="K488" s="54">
        <v>25</v>
      </c>
      <c r="M488"/>
      <c r="N488" s="37">
        <v>59550</v>
      </c>
      <c r="O488" s="37" t="s">
        <v>1136</v>
      </c>
      <c r="P488" s="133" t="s">
        <v>1685</v>
      </c>
      <c r="Q488" s="133" t="s">
        <v>1690</v>
      </c>
    </row>
    <row r="489" spans="6:17" ht="14.5">
      <c r="F489" s="51"/>
      <c r="G489" t="s">
        <v>565</v>
      </c>
      <c r="H489" s="37">
        <v>62960</v>
      </c>
      <c r="I489" s="37">
        <v>62304</v>
      </c>
      <c r="J489" s="37">
        <v>16</v>
      </c>
      <c r="K489" s="54">
        <v>16</v>
      </c>
      <c r="M489"/>
      <c r="N489" s="37">
        <v>59550</v>
      </c>
      <c r="O489" s="37" t="s">
        <v>1208</v>
      </c>
      <c r="P489" s="133" t="s">
        <v>1685</v>
      </c>
      <c r="Q489" s="133" t="s">
        <v>1690</v>
      </c>
    </row>
    <row r="490" spans="6:17" ht="14.5">
      <c r="F490" s="51"/>
      <c r="G490" t="s">
        <v>566</v>
      </c>
      <c r="H490" s="37">
        <v>59320</v>
      </c>
      <c r="I490" s="37">
        <v>59201</v>
      </c>
      <c r="J490" s="37">
        <v>25</v>
      </c>
      <c r="K490" s="54">
        <v>25</v>
      </c>
      <c r="M490"/>
      <c r="N490" s="37">
        <v>59550</v>
      </c>
      <c r="O490" s="37" t="s">
        <v>1276</v>
      </c>
      <c r="P490" s="133" t="s">
        <v>1692</v>
      </c>
      <c r="Q490" s="133" t="s">
        <v>1691</v>
      </c>
    </row>
    <row r="491" spans="6:17" ht="14.5">
      <c r="F491" s="51"/>
      <c r="G491" t="s">
        <v>567</v>
      </c>
      <c r="H491" s="37">
        <v>59193</v>
      </c>
      <c r="I491" s="37">
        <v>59202</v>
      </c>
      <c r="J491" s="37">
        <v>25</v>
      </c>
      <c r="K491" s="54">
        <v>30</v>
      </c>
      <c r="M491"/>
      <c r="N491" s="37">
        <v>59550</v>
      </c>
      <c r="O491" s="37" t="s">
        <v>1439</v>
      </c>
      <c r="P491" s="133" t="s">
        <v>1692</v>
      </c>
      <c r="Q491" s="133" t="s">
        <v>1691</v>
      </c>
    </row>
    <row r="492" spans="6:17" ht="14.5">
      <c r="F492" s="51"/>
      <c r="G492" t="s">
        <v>568</v>
      </c>
      <c r="H492" s="37">
        <v>59171</v>
      </c>
      <c r="I492" s="37">
        <v>59203</v>
      </c>
      <c r="J492" s="37">
        <v>25</v>
      </c>
      <c r="K492" s="54">
        <v>25</v>
      </c>
      <c r="M492"/>
      <c r="N492" s="37">
        <v>59551</v>
      </c>
      <c r="O492" s="37" t="s">
        <v>139</v>
      </c>
      <c r="P492" s="133" t="s">
        <v>1687</v>
      </c>
      <c r="Q492" s="133" t="s">
        <v>1688</v>
      </c>
    </row>
    <row r="493" spans="6:17" ht="14.5">
      <c r="F493" s="51"/>
      <c r="G493" t="s">
        <v>569</v>
      </c>
      <c r="H493" s="37">
        <v>62121</v>
      </c>
      <c r="I493" s="37">
        <v>62306</v>
      </c>
      <c r="J493" s="37">
        <v>16</v>
      </c>
      <c r="K493" s="54">
        <v>16</v>
      </c>
      <c r="M493"/>
      <c r="N493" s="37">
        <v>59551</v>
      </c>
      <c r="O493" s="37" t="s">
        <v>1476</v>
      </c>
      <c r="P493" s="133" t="s">
        <v>1685</v>
      </c>
      <c r="Q493" s="133" t="s">
        <v>1688</v>
      </c>
    </row>
    <row r="494" spans="6:17" ht="14.5">
      <c r="F494" s="51"/>
      <c r="G494" t="s">
        <v>570</v>
      </c>
      <c r="H494" s="37">
        <v>62179</v>
      </c>
      <c r="I494" s="37">
        <v>62307</v>
      </c>
      <c r="J494" s="37">
        <v>25</v>
      </c>
      <c r="K494" s="54">
        <v>25</v>
      </c>
      <c r="M494"/>
      <c r="N494" s="37">
        <v>59552</v>
      </c>
      <c r="O494" s="37" t="s">
        <v>468</v>
      </c>
      <c r="P494" s="133" t="s">
        <v>1685</v>
      </c>
      <c r="Q494" s="133" t="s">
        <v>1690</v>
      </c>
    </row>
    <row r="495" spans="6:17" ht="14.5">
      <c r="F495" s="51"/>
      <c r="G495" t="s">
        <v>571</v>
      </c>
      <c r="H495" s="37">
        <v>59213</v>
      </c>
      <c r="I495" s="37">
        <v>59204</v>
      </c>
      <c r="J495" s="37">
        <v>16</v>
      </c>
      <c r="K495" s="54">
        <v>16</v>
      </c>
      <c r="M495"/>
      <c r="N495" s="37">
        <v>59552</v>
      </c>
      <c r="O495" s="37" t="s">
        <v>880</v>
      </c>
      <c r="P495" s="133" t="s">
        <v>1685</v>
      </c>
      <c r="Q495" s="133" t="s">
        <v>1686</v>
      </c>
    </row>
    <row r="496" spans="6:17" ht="14.5">
      <c r="F496" s="51"/>
      <c r="G496" t="s">
        <v>572</v>
      </c>
      <c r="H496" s="37">
        <v>59124</v>
      </c>
      <c r="I496" s="37">
        <v>59205</v>
      </c>
      <c r="J496" s="37">
        <v>25</v>
      </c>
      <c r="K496" s="54">
        <v>25</v>
      </c>
      <c r="M496"/>
      <c r="N496" s="37">
        <v>59553</v>
      </c>
      <c r="O496" s="37" t="s">
        <v>489</v>
      </c>
      <c r="P496" s="133" t="s">
        <v>1687</v>
      </c>
      <c r="Q496" s="133" t="s">
        <v>1686</v>
      </c>
    </row>
    <row r="497" spans="6:17" ht="14.5">
      <c r="F497" s="51"/>
      <c r="G497" t="s">
        <v>573</v>
      </c>
      <c r="H497" s="37">
        <v>59161</v>
      </c>
      <c r="I497" s="37">
        <v>59206</v>
      </c>
      <c r="J497" s="37">
        <v>25</v>
      </c>
      <c r="K497" s="54">
        <v>25</v>
      </c>
      <c r="M497"/>
      <c r="N497" s="37">
        <v>59553</v>
      </c>
      <c r="O497" s="37" t="s">
        <v>579</v>
      </c>
      <c r="P497" s="133" t="s">
        <v>1689</v>
      </c>
      <c r="Q497" s="133" t="s">
        <v>1686</v>
      </c>
    </row>
    <row r="498" spans="6:17" ht="14.5">
      <c r="F498" s="51"/>
      <c r="G498" t="s">
        <v>574</v>
      </c>
      <c r="H498" s="37">
        <v>59278</v>
      </c>
      <c r="I498" s="37">
        <v>59207</v>
      </c>
      <c r="J498" s="37">
        <v>25</v>
      </c>
      <c r="K498" s="54">
        <v>25</v>
      </c>
      <c r="M498"/>
      <c r="N498" s="37">
        <v>59553</v>
      </c>
      <c r="O498" s="37" t="s">
        <v>889</v>
      </c>
      <c r="P498" s="133" t="s">
        <v>1687</v>
      </c>
      <c r="Q498" s="133" t="s">
        <v>1686</v>
      </c>
    </row>
    <row r="499" spans="6:17" ht="14.5">
      <c r="F499" s="51"/>
      <c r="G499" t="s">
        <v>575</v>
      </c>
      <c r="H499" s="37">
        <v>59320</v>
      </c>
      <c r="I499" s="37">
        <v>59208</v>
      </c>
      <c r="J499" s="37">
        <v>25</v>
      </c>
      <c r="K499" s="54">
        <v>25</v>
      </c>
      <c r="M499"/>
      <c r="N499" s="37">
        <v>59554</v>
      </c>
      <c r="O499" s="37" t="s">
        <v>199</v>
      </c>
      <c r="P499" s="133" t="s">
        <v>1692</v>
      </c>
      <c r="Q499" s="133" t="s">
        <v>1691</v>
      </c>
    </row>
    <row r="500" spans="6:17" ht="14.5">
      <c r="F500" s="51"/>
      <c r="G500" t="s">
        <v>576</v>
      </c>
      <c r="H500" s="37">
        <v>62850</v>
      </c>
      <c r="I500" s="37">
        <v>62308</v>
      </c>
      <c r="J500" s="37">
        <v>25</v>
      </c>
      <c r="K500" s="54">
        <v>25</v>
      </c>
      <c r="M500"/>
      <c r="N500" s="37">
        <v>59554</v>
      </c>
      <c r="O500" s="37" t="s">
        <v>292</v>
      </c>
      <c r="P500" s="133" t="s">
        <v>1685</v>
      </c>
      <c r="Q500" s="133" t="s">
        <v>1690</v>
      </c>
    </row>
    <row r="501" spans="6:17" ht="14.5">
      <c r="F501" s="51"/>
      <c r="G501" t="s">
        <v>577</v>
      </c>
      <c r="H501" s="37">
        <v>59127</v>
      </c>
      <c r="I501" s="37">
        <v>59209</v>
      </c>
      <c r="J501" s="37">
        <v>25</v>
      </c>
      <c r="K501" s="54">
        <v>25</v>
      </c>
      <c r="M501"/>
      <c r="N501" s="37">
        <v>59554</v>
      </c>
      <c r="O501" s="37" t="s">
        <v>491</v>
      </c>
      <c r="P501" s="133" t="s">
        <v>1685</v>
      </c>
      <c r="Q501" s="133" t="s">
        <v>1686</v>
      </c>
    </row>
    <row r="502" spans="6:17" ht="14.5">
      <c r="F502" s="51"/>
      <c r="G502" t="s">
        <v>578</v>
      </c>
      <c r="H502" s="37">
        <v>59470</v>
      </c>
      <c r="I502" s="37">
        <v>59210</v>
      </c>
      <c r="J502" s="37">
        <v>25</v>
      </c>
      <c r="K502" s="54">
        <v>25</v>
      </c>
      <c r="M502"/>
      <c r="N502" s="37">
        <v>59554</v>
      </c>
      <c r="O502" s="37" t="s">
        <v>1105</v>
      </c>
      <c r="P502" s="133" t="s">
        <v>1685</v>
      </c>
      <c r="Q502" s="133" t="s">
        <v>1690</v>
      </c>
    </row>
    <row r="503" spans="6:17" ht="14.5">
      <c r="F503" s="51"/>
      <c r="G503" t="s">
        <v>579</v>
      </c>
      <c r="H503" s="37">
        <v>59553</v>
      </c>
      <c r="I503" s="37">
        <v>59211</v>
      </c>
      <c r="J503" s="37">
        <v>25</v>
      </c>
      <c r="K503" s="54">
        <v>25</v>
      </c>
      <c r="M503"/>
      <c r="N503" s="37">
        <v>59554</v>
      </c>
      <c r="O503" s="37" t="s">
        <v>1235</v>
      </c>
      <c r="P503" s="133" t="s">
        <v>1687</v>
      </c>
      <c r="Q503" s="133" t="s">
        <v>1688</v>
      </c>
    </row>
    <row r="504" spans="6:17" ht="14.5">
      <c r="F504" s="51"/>
      <c r="G504" t="s">
        <v>580</v>
      </c>
      <c r="H504" s="37">
        <v>62380</v>
      </c>
      <c r="I504" s="37">
        <v>62309</v>
      </c>
      <c r="J504" s="37">
        <v>25</v>
      </c>
      <c r="K504" s="54">
        <v>25</v>
      </c>
      <c r="M504"/>
      <c r="N504" s="37">
        <v>59554</v>
      </c>
      <c r="O504" s="37" t="s">
        <v>1314</v>
      </c>
      <c r="P504" s="133" t="s">
        <v>1685</v>
      </c>
      <c r="Q504" s="133" t="s">
        <v>1690</v>
      </c>
    </row>
    <row r="505" spans="6:17" ht="14.5">
      <c r="F505" s="51"/>
      <c r="G505" t="s">
        <v>581</v>
      </c>
      <c r="H505" s="37">
        <v>62400</v>
      </c>
      <c r="I505" s="37">
        <v>62310</v>
      </c>
      <c r="J505" s="37">
        <v>25</v>
      </c>
      <c r="K505" s="54">
        <v>25</v>
      </c>
      <c r="M505"/>
      <c r="N505" s="37">
        <v>59554</v>
      </c>
      <c r="O505" s="37" t="s">
        <v>1464</v>
      </c>
      <c r="P505" s="133" t="s">
        <v>1687</v>
      </c>
      <c r="Q505" s="133" t="s">
        <v>1688</v>
      </c>
    </row>
    <row r="506" spans="6:17" ht="14.5">
      <c r="F506" s="51"/>
      <c r="G506" t="s">
        <v>582</v>
      </c>
      <c r="H506" s="37">
        <v>59940</v>
      </c>
      <c r="I506" s="37">
        <v>59212</v>
      </c>
      <c r="J506" s="37">
        <v>25</v>
      </c>
      <c r="K506" s="54">
        <v>25</v>
      </c>
      <c r="M506"/>
      <c r="N506" s="37">
        <v>59560</v>
      </c>
      <c r="O506" s="37" t="s">
        <v>447</v>
      </c>
      <c r="P506" s="133" t="s">
        <v>1685</v>
      </c>
      <c r="Q506" s="133" t="s">
        <v>1690</v>
      </c>
    </row>
    <row r="507" spans="6:17" ht="14.5">
      <c r="F507" s="51"/>
      <c r="G507" t="s">
        <v>583</v>
      </c>
      <c r="H507" s="37">
        <v>62880</v>
      </c>
      <c r="I507" s="37">
        <v>62311</v>
      </c>
      <c r="J507" s="37">
        <v>25</v>
      </c>
      <c r="K507" s="54">
        <v>25</v>
      </c>
      <c r="M507"/>
      <c r="N507" s="37">
        <v>59560</v>
      </c>
      <c r="O507" s="37" t="s">
        <v>1571</v>
      </c>
      <c r="P507" s="133" t="s">
        <v>1687</v>
      </c>
      <c r="Q507" s="133" t="s">
        <v>1688</v>
      </c>
    </row>
    <row r="508" spans="6:17" ht="14.5">
      <c r="F508" s="51"/>
      <c r="G508" t="s">
        <v>584</v>
      </c>
      <c r="H508" s="37">
        <v>59400</v>
      </c>
      <c r="I508" s="37">
        <v>59213</v>
      </c>
      <c r="J508" s="37">
        <v>25</v>
      </c>
      <c r="K508" s="54">
        <v>25</v>
      </c>
      <c r="M508"/>
      <c r="N508" s="37">
        <v>59570</v>
      </c>
      <c r="O508" s="37" t="s">
        <v>156</v>
      </c>
      <c r="P508" s="133" t="s">
        <v>1685</v>
      </c>
      <c r="Q508" s="133" t="s">
        <v>1686</v>
      </c>
    </row>
    <row r="509" spans="6:17" ht="14.5">
      <c r="F509" s="51"/>
      <c r="G509" t="s">
        <v>585</v>
      </c>
      <c r="H509" s="37">
        <v>62170</v>
      </c>
      <c r="I509" s="37">
        <v>62312</v>
      </c>
      <c r="J509" s="37">
        <v>16</v>
      </c>
      <c r="K509" s="54">
        <v>16</v>
      </c>
      <c r="M509"/>
      <c r="N509" s="37">
        <v>59570</v>
      </c>
      <c r="O509" s="37" t="s">
        <v>209</v>
      </c>
      <c r="P509" s="133" t="s">
        <v>1685</v>
      </c>
      <c r="Q509" s="133" t="s">
        <v>1690</v>
      </c>
    </row>
    <row r="510" spans="6:17" ht="14.5">
      <c r="F510" s="51"/>
      <c r="G510" t="s">
        <v>586</v>
      </c>
      <c r="H510" s="37">
        <v>62145</v>
      </c>
      <c r="I510" s="37">
        <v>62313</v>
      </c>
      <c r="J510" s="37">
        <v>16</v>
      </c>
      <c r="K510" s="54">
        <v>16</v>
      </c>
      <c r="M510"/>
      <c r="N510" s="37">
        <v>59570</v>
      </c>
      <c r="O510" s="37" t="s">
        <v>241</v>
      </c>
      <c r="P510" s="133" t="s">
        <v>1685</v>
      </c>
      <c r="Q510" s="133" t="s">
        <v>1688</v>
      </c>
    </row>
    <row r="511" spans="6:17" ht="14.5">
      <c r="F511" s="51"/>
      <c r="G511" t="s">
        <v>587</v>
      </c>
      <c r="H511" s="37">
        <v>62690</v>
      </c>
      <c r="I511" s="37">
        <v>62314</v>
      </c>
      <c r="J511" s="37">
        <v>16</v>
      </c>
      <c r="K511" s="54">
        <v>16</v>
      </c>
      <c r="M511"/>
      <c r="N511" s="37">
        <v>59570</v>
      </c>
      <c r="O511" s="37" t="s">
        <v>253</v>
      </c>
      <c r="P511" s="133" t="s">
        <v>1687</v>
      </c>
      <c r="Q511" s="133" t="s">
        <v>1688</v>
      </c>
    </row>
    <row r="512" spans="6:17" ht="14.5">
      <c r="F512" s="51"/>
      <c r="G512" t="s">
        <v>588</v>
      </c>
      <c r="H512" s="37">
        <v>62170</v>
      </c>
      <c r="I512" s="37">
        <v>62315</v>
      </c>
      <c r="J512" s="37">
        <v>25</v>
      </c>
      <c r="K512" s="54">
        <v>25</v>
      </c>
      <c r="M512"/>
      <c r="N512" s="37">
        <v>59570</v>
      </c>
      <c r="O512" s="37" t="s">
        <v>266</v>
      </c>
      <c r="P512" s="133" t="s">
        <v>1685</v>
      </c>
      <c r="Q512" s="133" t="s">
        <v>1690</v>
      </c>
    </row>
    <row r="513" spans="6:17" ht="14.5">
      <c r="F513" s="51"/>
      <c r="G513" t="s">
        <v>589</v>
      </c>
      <c r="H513" s="37">
        <v>59151</v>
      </c>
      <c r="I513" s="37">
        <v>59214</v>
      </c>
      <c r="J513" s="37">
        <v>25</v>
      </c>
      <c r="K513" s="54">
        <v>25</v>
      </c>
      <c r="M513"/>
      <c r="N513" s="37">
        <v>59570</v>
      </c>
      <c r="O513" s="37" t="s">
        <v>727</v>
      </c>
      <c r="P513" s="133" t="s">
        <v>1687</v>
      </c>
      <c r="Q513" s="133" t="s">
        <v>1688</v>
      </c>
    </row>
    <row r="514" spans="6:17" ht="14.5">
      <c r="F514" s="51"/>
      <c r="G514" t="s">
        <v>590</v>
      </c>
      <c r="H514" s="37">
        <v>62810</v>
      </c>
      <c r="I514" s="37">
        <v>62316</v>
      </c>
      <c r="J514" s="37">
        <v>16</v>
      </c>
      <c r="K514" s="54">
        <v>16</v>
      </c>
      <c r="M514"/>
      <c r="N514" s="37">
        <v>59570</v>
      </c>
      <c r="O514" s="37" t="s">
        <v>813</v>
      </c>
      <c r="P514" s="133" t="s">
        <v>1685</v>
      </c>
      <c r="Q514" s="133" t="s">
        <v>1688</v>
      </c>
    </row>
    <row r="515" spans="6:17" ht="14.5">
      <c r="F515" s="51"/>
      <c r="G515" t="s">
        <v>591</v>
      </c>
      <c r="H515" s="37">
        <v>59990</v>
      </c>
      <c r="I515" s="37">
        <v>59215</v>
      </c>
      <c r="J515" s="37">
        <v>25</v>
      </c>
      <c r="K515" s="54">
        <v>25</v>
      </c>
      <c r="M515"/>
      <c r="N515" s="37">
        <v>59570</v>
      </c>
      <c r="O515" s="37" t="s">
        <v>820</v>
      </c>
      <c r="P515" s="133" t="s">
        <v>1687</v>
      </c>
      <c r="Q515" s="133" t="s">
        <v>1686</v>
      </c>
    </row>
    <row r="516" spans="6:17" ht="14.5">
      <c r="F516" s="51"/>
      <c r="G516" t="s">
        <v>592</v>
      </c>
      <c r="H516" s="37">
        <v>59295</v>
      </c>
      <c r="I516" s="37">
        <v>59219</v>
      </c>
      <c r="J516" s="37">
        <v>16</v>
      </c>
      <c r="K516" s="54">
        <v>16</v>
      </c>
      <c r="M516"/>
      <c r="N516" s="37">
        <v>59570</v>
      </c>
      <c r="O516" s="37" t="s">
        <v>860</v>
      </c>
      <c r="P516" s="133" t="s">
        <v>1685</v>
      </c>
      <c r="Q516" s="133" t="s">
        <v>1686</v>
      </c>
    </row>
    <row r="517" spans="6:17" ht="14.5">
      <c r="F517" s="51"/>
      <c r="G517" t="s">
        <v>593</v>
      </c>
      <c r="H517" s="37">
        <v>59400</v>
      </c>
      <c r="I517" s="37">
        <v>59216</v>
      </c>
      <c r="J517" s="37">
        <v>25</v>
      </c>
      <c r="K517" s="54">
        <v>25</v>
      </c>
      <c r="M517"/>
      <c r="N517" s="37">
        <v>59570</v>
      </c>
      <c r="O517" s="37" t="s">
        <v>865</v>
      </c>
      <c r="P517" s="133" t="s">
        <v>1685</v>
      </c>
      <c r="Q517" s="133" t="s">
        <v>1686</v>
      </c>
    </row>
    <row r="518" spans="6:17" ht="14.5">
      <c r="F518" s="51"/>
      <c r="G518" t="s">
        <v>594</v>
      </c>
      <c r="H518" s="37">
        <v>62156</v>
      </c>
      <c r="I518" s="37">
        <v>62317</v>
      </c>
      <c r="J518" s="37">
        <v>16</v>
      </c>
      <c r="K518" s="54">
        <v>16</v>
      </c>
      <c r="M518"/>
      <c r="N518" s="37">
        <v>59570</v>
      </c>
      <c r="O518" s="37" t="s">
        <v>1033</v>
      </c>
      <c r="P518" s="133" t="s">
        <v>1685</v>
      </c>
      <c r="Q518" s="133" t="s">
        <v>1688</v>
      </c>
    </row>
    <row r="519" spans="6:17" ht="14.5">
      <c r="F519" s="51"/>
      <c r="G519" t="s">
        <v>595</v>
      </c>
      <c r="H519" s="37">
        <v>62630</v>
      </c>
      <c r="I519" s="37">
        <v>62318</v>
      </c>
      <c r="J519" s="37">
        <v>25</v>
      </c>
      <c r="K519" s="54">
        <v>30</v>
      </c>
      <c r="M519"/>
      <c r="N519" s="37">
        <v>59570</v>
      </c>
      <c r="O519" s="37" t="s">
        <v>1141</v>
      </c>
      <c r="P519" s="133" t="s">
        <v>1685</v>
      </c>
      <c r="Q519" s="133" t="s">
        <v>1690</v>
      </c>
    </row>
    <row r="520" spans="6:17" ht="14.5">
      <c r="F520" s="51"/>
      <c r="G520" t="s">
        <v>596</v>
      </c>
      <c r="H520" s="37">
        <v>62156</v>
      </c>
      <c r="I520" s="37">
        <v>62319</v>
      </c>
      <c r="J520" s="37">
        <v>16</v>
      </c>
      <c r="K520" s="54">
        <v>16</v>
      </c>
      <c r="M520"/>
      <c r="N520" s="37">
        <v>59570</v>
      </c>
      <c r="O520" s="37" t="s">
        <v>1374</v>
      </c>
      <c r="P520" s="133" t="s">
        <v>1685</v>
      </c>
      <c r="Q520" s="133" t="s">
        <v>1688</v>
      </c>
    </row>
    <row r="521" spans="6:17" ht="14.5">
      <c r="F521" s="51"/>
      <c r="G521" t="s">
        <v>597</v>
      </c>
      <c r="H521" s="37">
        <v>59144</v>
      </c>
      <c r="I521" s="37">
        <v>59217</v>
      </c>
      <c r="J521" s="37">
        <v>25</v>
      </c>
      <c r="K521" s="54">
        <v>25</v>
      </c>
      <c r="M521"/>
      <c r="N521" s="37">
        <v>59570</v>
      </c>
      <c r="O521" s="37" t="s">
        <v>1440</v>
      </c>
      <c r="P521" s="133" t="s">
        <v>1685</v>
      </c>
      <c r="Q521" s="133" t="s">
        <v>1686</v>
      </c>
    </row>
    <row r="522" spans="6:17" ht="14.5">
      <c r="F522" s="51"/>
      <c r="G522" t="s">
        <v>598</v>
      </c>
      <c r="H522" s="37">
        <v>59219</v>
      </c>
      <c r="I522" s="37">
        <v>59218</v>
      </c>
      <c r="J522" s="37">
        <v>16</v>
      </c>
      <c r="K522" s="54">
        <v>16</v>
      </c>
      <c r="M522"/>
      <c r="N522" s="37">
        <v>59580</v>
      </c>
      <c r="O522" s="37" t="s">
        <v>117</v>
      </c>
      <c r="P522" s="133" t="s">
        <v>1685</v>
      </c>
      <c r="Q522" s="133" t="s">
        <v>1686</v>
      </c>
    </row>
    <row r="523" spans="6:17" ht="14.5">
      <c r="F523" s="51"/>
      <c r="G523" t="s">
        <v>599</v>
      </c>
      <c r="H523" s="37">
        <v>62161</v>
      </c>
      <c r="I523" s="37">
        <v>62320</v>
      </c>
      <c r="J523" s="37">
        <v>25</v>
      </c>
      <c r="K523" s="54">
        <v>25</v>
      </c>
      <c r="M523"/>
      <c r="N523" s="37">
        <v>59580</v>
      </c>
      <c r="O523" s="37" t="s">
        <v>546</v>
      </c>
      <c r="P523" s="133" t="s">
        <v>1685</v>
      </c>
      <c r="Q523" s="133" t="s">
        <v>1688</v>
      </c>
    </row>
    <row r="524" spans="6:17" ht="14.5">
      <c r="F524" s="51"/>
      <c r="G524" t="s">
        <v>600</v>
      </c>
      <c r="H524" s="37">
        <v>62141</v>
      </c>
      <c r="I524" s="37">
        <v>62321</v>
      </c>
      <c r="J524" s="37">
        <v>25</v>
      </c>
      <c r="K524" s="54">
        <v>25</v>
      </c>
      <c r="M524"/>
      <c r="N524" s="37">
        <v>59590</v>
      </c>
      <c r="O524" s="37" t="s">
        <v>1238</v>
      </c>
      <c r="P524" s="133" t="s">
        <v>1687</v>
      </c>
      <c r="Q524" s="133" t="s">
        <v>1688</v>
      </c>
    </row>
    <row r="525" spans="6:17" ht="14.5">
      <c r="F525" s="51"/>
      <c r="G525" t="s">
        <v>601</v>
      </c>
      <c r="H525" s="37">
        <v>59155</v>
      </c>
      <c r="I525" s="37">
        <v>59220</v>
      </c>
      <c r="J525" s="37">
        <v>25</v>
      </c>
      <c r="K525" s="54">
        <v>50</v>
      </c>
      <c r="M525"/>
      <c r="N525" s="37">
        <v>59600</v>
      </c>
      <c r="O525" s="37" t="s">
        <v>137</v>
      </c>
      <c r="P525" s="133" t="s">
        <v>1692</v>
      </c>
      <c r="Q525" s="133" t="s">
        <v>1691</v>
      </c>
    </row>
    <row r="526" spans="6:17" ht="14.5">
      <c r="F526" s="51"/>
      <c r="G526" t="s">
        <v>602</v>
      </c>
      <c r="H526" s="37">
        <v>59300</v>
      </c>
      <c r="I526" s="37">
        <v>59221</v>
      </c>
      <c r="J526" s="37">
        <v>25</v>
      </c>
      <c r="K526" s="54">
        <v>25</v>
      </c>
      <c r="M526"/>
      <c r="N526" s="37">
        <v>59600</v>
      </c>
      <c r="O526" s="37" t="s">
        <v>258</v>
      </c>
      <c r="P526" s="133" t="s">
        <v>1687</v>
      </c>
      <c r="Q526" s="133" t="s">
        <v>1686</v>
      </c>
    </row>
    <row r="527" spans="6:17" ht="14.5">
      <c r="F527" s="51"/>
      <c r="G527" t="s">
        <v>603</v>
      </c>
      <c r="H527" s="37">
        <v>62760</v>
      </c>
      <c r="I527" s="37">
        <v>62322</v>
      </c>
      <c r="J527" s="37">
        <v>16</v>
      </c>
      <c r="K527" s="54">
        <v>16</v>
      </c>
      <c r="M527"/>
      <c r="N527" s="37">
        <v>59600</v>
      </c>
      <c r="O527" s="37" t="s">
        <v>265</v>
      </c>
      <c r="P527" s="133" t="s">
        <v>1685</v>
      </c>
      <c r="Q527" s="133" t="s">
        <v>1688</v>
      </c>
    </row>
    <row r="528" spans="6:17" ht="14.5">
      <c r="F528" s="51"/>
      <c r="G528" t="s">
        <v>604</v>
      </c>
      <c r="H528" s="37">
        <v>62118</v>
      </c>
      <c r="I528" s="37">
        <v>62323</v>
      </c>
      <c r="J528" s="37">
        <v>25</v>
      </c>
      <c r="K528" s="54">
        <v>25</v>
      </c>
      <c r="M528"/>
      <c r="N528" s="37">
        <v>59600</v>
      </c>
      <c r="O528" s="37" t="s">
        <v>541</v>
      </c>
      <c r="P528" s="133" t="s">
        <v>1689</v>
      </c>
      <c r="Q528" s="133" t="s">
        <v>1688</v>
      </c>
    </row>
    <row r="529" spans="6:17" ht="14.5">
      <c r="F529" s="51"/>
      <c r="G529" t="s">
        <v>605</v>
      </c>
      <c r="H529" s="37">
        <v>62580</v>
      </c>
      <c r="I529" s="37">
        <v>62324</v>
      </c>
      <c r="J529" s="37">
        <v>25</v>
      </c>
      <c r="K529" s="54">
        <v>25</v>
      </c>
      <c r="M529"/>
      <c r="N529" s="37">
        <v>59600</v>
      </c>
      <c r="O529" s="37" t="s">
        <v>692</v>
      </c>
      <c r="P529" s="133" t="s">
        <v>1689</v>
      </c>
      <c r="Q529" s="133" t="s">
        <v>1688</v>
      </c>
    </row>
    <row r="530" spans="6:17" ht="14.5">
      <c r="F530" s="51"/>
      <c r="G530" t="s">
        <v>606</v>
      </c>
      <c r="H530" s="37">
        <v>59310</v>
      </c>
      <c r="I530" s="37">
        <v>59222</v>
      </c>
      <c r="J530" s="37">
        <v>25</v>
      </c>
      <c r="K530" s="54">
        <v>25</v>
      </c>
      <c r="M530"/>
      <c r="N530" s="37">
        <v>59600</v>
      </c>
      <c r="O530" s="37" t="s">
        <v>985</v>
      </c>
      <c r="P530" s="133" t="s">
        <v>1687</v>
      </c>
      <c r="Q530" s="133" t="s">
        <v>1688</v>
      </c>
    </row>
    <row r="531" spans="6:17" ht="14.5">
      <c r="F531" s="51"/>
      <c r="G531" t="s">
        <v>607</v>
      </c>
      <c r="H531" s="37">
        <v>62560</v>
      </c>
      <c r="I531" s="37">
        <v>62325</v>
      </c>
      <c r="J531" s="37">
        <v>16</v>
      </c>
      <c r="K531" s="54">
        <v>16</v>
      </c>
      <c r="M531"/>
      <c r="N531" s="37">
        <v>59600</v>
      </c>
      <c r="O531" s="37" t="s">
        <v>1027</v>
      </c>
      <c r="P531" s="133" t="s">
        <v>1685</v>
      </c>
      <c r="Q531" s="133" t="s">
        <v>1690</v>
      </c>
    </row>
    <row r="532" spans="6:17" ht="14.5">
      <c r="F532" s="51"/>
      <c r="G532" t="s">
        <v>608</v>
      </c>
      <c r="H532" s="37">
        <v>62450</v>
      </c>
      <c r="I532" s="37">
        <v>62326</v>
      </c>
      <c r="J532" s="37">
        <v>16</v>
      </c>
      <c r="K532" s="54">
        <v>16</v>
      </c>
      <c r="M532"/>
      <c r="N532" s="37">
        <v>59600</v>
      </c>
      <c r="O532" s="37" t="s">
        <v>1520</v>
      </c>
      <c r="P532" s="133" t="s">
        <v>1685</v>
      </c>
      <c r="Q532" s="133" t="s">
        <v>1688</v>
      </c>
    </row>
    <row r="533" spans="6:17" ht="14.5">
      <c r="F533" s="51"/>
      <c r="G533" t="s">
        <v>609</v>
      </c>
      <c r="H533" s="37">
        <v>62960</v>
      </c>
      <c r="I533" s="37">
        <v>62327</v>
      </c>
      <c r="J533" s="37">
        <v>16</v>
      </c>
      <c r="K533" s="54">
        <v>16</v>
      </c>
      <c r="M533"/>
      <c r="N533" s="37">
        <v>59600</v>
      </c>
      <c r="O533" s="37" t="s">
        <v>1535</v>
      </c>
      <c r="P533" s="133" t="s">
        <v>1685</v>
      </c>
      <c r="Q533" s="133" t="s">
        <v>1690</v>
      </c>
    </row>
    <row r="534" spans="6:17" ht="14.5">
      <c r="F534" s="51"/>
      <c r="G534" t="s">
        <v>610</v>
      </c>
      <c r="H534" s="37">
        <v>59247</v>
      </c>
      <c r="I534" s="37">
        <v>59224</v>
      </c>
      <c r="J534" s="37">
        <v>16</v>
      </c>
      <c r="K534" s="54">
        <v>16</v>
      </c>
      <c r="M534"/>
      <c r="N534" s="37">
        <v>59610</v>
      </c>
      <c r="O534" s="37" t="s">
        <v>616</v>
      </c>
      <c r="P534" s="133" t="s">
        <v>1687</v>
      </c>
      <c r="Q534" s="133" t="s">
        <v>1688</v>
      </c>
    </row>
    <row r="535" spans="6:17" ht="14.5">
      <c r="F535" s="51"/>
      <c r="G535" t="s">
        <v>611</v>
      </c>
      <c r="H535" s="37">
        <v>59750</v>
      </c>
      <c r="I535" s="37">
        <v>59225</v>
      </c>
      <c r="J535" s="37">
        <v>25</v>
      </c>
      <c r="K535" s="54">
        <v>25</v>
      </c>
      <c r="M535"/>
      <c r="N535" s="37">
        <v>59610</v>
      </c>
      <c r="O535" s="37" t="s">
        <v>655</v>
      </c>
      <c r="P535" s="133" t="s">
        <v>1687</v>
      </c>
      <c r="Q535" s="133" t="s">
        <v>1686</v>
      </c>
    </row>
    <row r="536" spans="6:17" ht="14.5">
      <c r="F536" s="51"/>
      <c r="G536" t="s">
        <v>612</v>
      </c>
      <c r="H536" s="37">
        <v>59740</v>
      </c>
      <c r="I536" s="37">
        <v>59226</v>
      </c>
      <c r="J536" s="37">
        <v>16</v>
      </c>
      <c r="K536" s="54">
        <v>16</v>
      </c>
      <c r="M536"/>
      <c r="N536" s="37">
        <v>59620</v>
      </c>
      <c r="O536" s="37" t="s">
        <v>162</v>
      </c>
      <c r="P536" s="133" t="s">
        <v>1685</v>
      </c>
      <c r="Q536" s="133" t="s">
        <v>1686</v>
      </c>
    </row>
    <row r="537" spans="6:17" ht="14.5">
      <c r="F537" s="51"/>
      <c r="G537" t="s">
        <v>613</v>
      </c>
      <c r="H537" s="37">
        <v>59179</v>
      </c>
      <c r="I537" s="37">
        <v>59227</v>
      </c>
      <c r="J537" s="37">
        <v>25</v>
      </c>
      <c r="K537" s="54">
        <v>25</v>
      </c>
      <c r="M537"/>
      <c r="N537" s="37">
        <v>59620</v>
      </c>
      <c r="O537" s="37" t="s">
        <v>537</v>
      </c>
      <c r="P537" s="133" t="s">
        <v>1687</v>
      </c>
      <c r="Q537" s="133" t="s">
        <v>1688</v>
      </c>
    </row>
    <row r="538" spans="6:17" ht="14.5">
      <c r="F538" s="51"/>
      <c r="G538" t="s">
        <v>614</v>
      </c>
      <c r="H538" s="37">
        <v>62260</v>
      </c>
      <c r="I538" s="37">
        <v>62328</v>
      </c>
      <c r="J538" s="37">
        <v>25</v>
      </c>
      <c r="K538" s="54">
        <v>25</v>
      </c>
      <c r="M538"/>
      <c r="N538" s="37">
        <v>59620</v>
      </c>
      <c r="O538" s="37" t="s">
        <v>930</v>
      </c>
      <c r="P538" s="133" t="s">
        <v>1687</v>
      </c>
      <c r="Q538" s="133" t="s">
        <v>1688</v>
      </c>
    </row>
    <row r="539" spans="6:17" ht="14.5">
      <c r="F539" s="51"/>
      <c r="G539" t="s">
        <v>615</v>
      </c>
      <c r="H539" s="37">
        <v>59169</v>
      </c>
      <c r="I539" s="37">
        <v>59228</v>
      </c>
      <c r="J539" s="37">
        <v>25</v>
      </c>
      <c r="K539" s="54">
        <v>25</v>
      </c>
      <c r="M539"/>
      <c r="N539" s="37">
        <v>59620</v>
      </c>
      <c r="O539" s="37" t="s">
        <v>1052</v>
      </c>
      <c r="P539" s="133" t="s">
        <v>1687</v>
      </c>
      <c r="Q539" s="133" t="s">
        <v>1688</v>
      </c>
    </row>
    <row r="540" spans="6:17" ht="14.5">
      <c r="F540" s="51"/>
      <c r="G540" t="s">
        <v>616</v>
      </c>
      <c r="H540" s="37">
        <v>59610</v>
      </c>
      <c r="I540" s="37">
        <v>59229</v>
      </c>
      <c r="J540" s="37">
        <v>25</v>
      </c>
      <c r="K540" s="54">
        <v>25</v>
      </c>
      <c r="M540"/>
      <c r="N540" s="37">
        <v>59620</v>
      </c>
      <c r="O540" s="37" t="s">
        <v>1366</v>
      </c>
      <c r="P540" s="133" t="s">
        <v>1685</v>
      </c>
      <c r="Q540" s="133" t="s">
        <v>1686</v>
      </c>
    </row>
    <row r="541" spans="6:17" ht="14.5">
      <c r="F541" s="51"/>
      <c r="G541" t="s">
        <v>617</v>
      </c>
      <c r="H541" s="37">
        <v>62250</v>
      </c>
      <c r="I541" s="37">
        <v>62329</v>
      </c>
      <c r="J541" s="37">
        <v>25</v>
      </c>
      <c r="K541" s="54">
        <v>25</v>
      </c>
      <c r="M541"/>
      <c r="N541" s="37">
        <v>59630</v>
      </c>
      <c r="O541" s="37" t="s">
        <v>324</v>
      </c>
      <c r="P541" s="133" t="s">
        <v>1685</v>
      </c>
      <c r="Q541" s="133" t="s">
        <v>1690</v>
      </c>
    </row>
    <row r="542" spans="6:17" ht="14.5">
      <c r="F542" s="51"/>
      <c r="G542" t="s">
        <v>618</v>
      </c>
      <c r="H542" s="37">
        <v>59680</v>
      </c>
      <c r="I542" s="37">
        <v>59230</v>
      </c>
      <c r="J542" s="37">
        <v>25</v>
      </c>
      <c r="K542" s="54">
        <v>25</v>
      </c>
      <c r="M542"/>
      <c r="N542" s="37">
        <v>59630</v>
      </c>
      <c r="O542" s="37" t="s">
        <v>356</v>
      </c>
      <c r="P542" s="133" t="s">
        <v>1687</v>
      </c>
      <c r="Q542" s="133" t="s">
        <v>1686</v>
      </c>
    </row>
    <row r="543" spans="6:17" ht="14.5">
      <c r="F543" s="51"/>
      <c r="G543" t="s">
        <v>619</v>
      </c>
      <c r="H543" s="37">
        <v>59680</v>
      </c>
      <c r="I543" s="37">
        <v>59231</v>
      </c>
      <c r="J543" s="37">
        <v>25</v>
      </c>
      <c r="K543" s="54">
        <v>25</v>
      </c>
      <c r="M543"/>
      <c r="N543" s="37">
        <v>59630</v>
      </c>
      <c r="O543" s="37" t="s">
        <v>408</v>
      </c>
      <c r="P543" s="133" t="s">
        <v>1687</v>
      </c>
      <c r="Q543" s="133" t="s">
        <v>1686</v>
      </c>
    </row>
    <row r="544" spans="6:17" ht="14.5">
      <c r="F544" s="51"/>
      <c r="G544" t="s">
        <v>620</v>
      </c>
      <c r="H544" s="37">
        <v>62149</v>
      </c>
      <c r="I544" s="37">
        <v>62330</v>
      </c>
      <c r="J544" s="37">
        <v>25</v>
      </c>
      <c r="K544" s="54">
        <v>25</v>
      </c>
      <c r="M544"/>
      <c r="N544" s="37">
        <v>59630</v>
      </c>
      <c r="O544" s="37" t="s">
        <v>520</v>
      </c>
      <c r="P544" s="133" t="s">
        <v>1687</v>
      </c>
      <c r="Q544" s="133" t="s">
        <v>1688</v>
      </c>
    </row>
    <row r="545" spans="6:17" ht="14.5">
      <c r="F545" s="51"/>
      <c r="G545" t="s">
        <v>621</v>
      </c>
      <c r="H545" s="37">
        <v>62223</v>
      </c>
      <c r="I545" s="37">
        <v>62331</v>
      </c>
      <c r="J545" s="37">
        <v>25</v>
      </c>
      <c r="K545" s="54">
        <v>25</v>
      </c>
      <c r="M545"/>
      <c r="N545" s="37">
        <v>59630</v>
      </c>
      <c r="O545" s="37" t="s">
        <v>965</v>
      </c>
      <c r="P545" s="133" t="s">
        <v>1689</v>
      </c>
      <c r="Q545" s="133" t="s">
        <v>1688</v>
      </c>
    </row>
    <row r="546" spans="6:17" ht="14.5">
      <c r="F546" s="51"/>
      <c r="G546" t="s">
        <v>622</v>
      </c>
      <c r="H546" s="37">
        <v>62173</v>
      </c>
      <c r="I546" s="37">
        <v>62332</v>
      </c>
      <c r="J546" s="37">
        <v>25</v>
      </c>
      <c r="K546" s="54">
        <v>25</v>
      </c>
      <c r="M546"/>
      <c r="N546" s="37">
        <v>59630</v>
      </c>
      <c r="O546" s="37" t="s">
        <v>1362</v>
      </c>
      <c r="P546" s="133" t="s">
        <v>1685</v>
      </c>
      <c r="Q546" s="133" t="s">
        <v>1688</v>
      </c>
    </row>
    <row r="547" spans="6:17" ht="14.5">
      <c r="F547" s="51"/>
      <c r="G547" t="s">
        <v>623</v>
      </c>
      <c r="H547" s="37">
        <v>62134</v>
      </c>
      <c r="I547" s="37">
        <v>62333</v>
      </c>
      <c r="J547" s="37">
        <v>16</v>
      </c>
      <c r="K547" s="54">
        <v>16</v>
      </c>
      <c r="M547"/>
      <c r="N547" s="37">
        <v>59660</v>
      </c>
      <c r="O547" s="37" t="s">
        <v>1044</v>
      </c>
      <c r="P547" s="133" t="s">
        <v>1685</v>
      </c>
      <c r="Q547" s="133" t="s">
        <v>1688</v>
      </c>
    </row>
    <row r="548" spans="6:17" ht="14.5">
      <c r="F548" s="51"/>
      <c r="G548" t="s">
        <v>624</v>
      </c>
      <c r="H548" s="37">
        <v>62132</v>
      </c>
      <c r="I548" s="37">
        <v>62334</v>
      </c>
      <c r="J548" s="37">
        <v>16</v>
      </c>
      <c r="K548" s="54">
        <v>16</v>
      </c>
      <c r="M548"/>
      <c r="N548" s="37">
        <v>59670</v>
      </c>
      <c r="O548" s="37" t="s">
        <v>210</v>
      </c>
      <c r="P548" s="133" t="s">
        <v>1685</v>
      </c>
      <c r="Q548" s="133" t="s">
        <v>1690</v>
      </c>
    </row>
    <row r="549" spans="6:17" ht="14.5">
      <c r="F549" s="51"/>
      <c r="G549" t="s">
        <v>625</v>
      </c>
      <c r="H549" s="37">
        <v>62770</v>
      </c>
      <c r="I549" s="37">
        <v>62335</v>
      </c>
      <c r="J549" s="37">
        <v>16</v>
      </c>
      <c r="K549" s="54">
        <v>16</v>
      </c>
      <c r="M549"/>
      <c r="N549" s="37">
        <v>59670</v>
      </c>
      <c r="O549" s="37" t="s">
        <v>417</v>
      </c>
      <c r="P549" s="133" t="s">
        <v>1685</v>
      </c>
      <c r="Q549" s="133" t="s">
        <v>1690</v>
      </c>
    </row>
    <row r="550" spans="6:17" ht="14.5">
      <c r="F550" s="51"/>
      <c r="G550" t="s">
        <v>626</v>
      </c>
      <c r="H550" s="37">
        <v>59440</v>
      </c>
      <c r="I550" s="37">
        <v>59233</v>
      </c>
      <c r="J550" s="37">
        <v>16</v>
      </c>
      <c r="K550" s="54">
        <v>16</v>
      </c>
      <c r="M550"/>
      <c r="N550" s="37">
        <v>59670</v>
      </c>
      <c r="O550" s="37" t="s">
        <v>745</v>
      </c>
      <c r="P550" s="133" t="s">
        <v>1685</v>
      </c>
      <c r="Q550" s="133" t="s">
        <v>1686</v>
      </c>
    </row>
    <row r="551" spans="6:17" ht="14.5">
      <c r="F551" s="51"/>
      <c r="G551" t="s">
        <v>627</v>
      </c>
      <c r="H551" s="37">
        <v>62960</v>
      </c>
      <c r="I551" s="37">
        <v>62336</v>
      </c>
      <c r="J551" s="37">
        <v>16</v>
      </c>
      <c r="K551" s="54">
        <v>16</v>
      </c>
      <c r="M551"/>
      <c r="N551" s="37">
        <v>59670</v>
      </c>
      <c r="O551" s="37" t="s">
        <v>1122</v>
      </c>
      <c r="P551" s="133" t="s">
        <v>1685</v>
      </c>
      <c r="Q551" s="133" t="s">
        <v>1690</v>
      </c>
    </row>
    <row r="552" spans="6:17" ht="14.5">
      <c r="F552" s="51"/>
      <c r="G552" t="s">
        <v>628</v>
      </c>
      <c r="H552" s="37">
        <v>62270</v>
      </c>
      <c r="I552" s="37">
        <v>62337</v>
      </c>
      <c r="J552" s="37">
        <v>16</v>
      </c>
      <c r="K552" s="54">
        <v>16</v>
      </c>
      <c r="M552"/>
      <c r="N552" s="37">
        <v>59670</v>
      </c>
      <c r="O552" s="37" t="s">
        <v>1144</v>
      </c>
      <c r="P552" s="133" t="s">
        <v>1685</v>
      </c>
      <c r="Q552" s="133" t="s">
        <v>1688</v>
      </c>
    </row>
    <row r="553" spans="6:17" ht="14.5">
      <c r="F553" s="51"/>
      <c r="G553" t="s">
        <v>629</v>
      </c>
      <c r="H553" s="37">
        <v>59128</v>
      </c>
      <c r="I553" s="37">
        <v>59234</v>
      </c>
      <c r="J553" s="37">
        <v>25</v>
      </c>
      <c r="K553" s="54">
        <v>30</v>
      </c>
      <c r="M553"/>
      <c r="N553" s="37">
        <v>59670</v>
      </c>
      <c r="O553" s="37" t="s">
        <v>1163</v>
      </c>
      <c r="P553" s="133" t="s">
        <v>1687</v>
      </c>
      <c r="Q553" s="133" t="s">
        <v>1688</v>
      </c>
    </row>
    <row r="554" spans="6:17" ht="14.5">
      <c r="F554" s="51"/>
      <c r="G554" t="s">
        <v>630</v>
      </c>
      <c r="H554" s="37">
        <v>59267</v>
      </c>
      <c r="I554" s="37">
        <v>59236</v>
      </c>
      <c r="J554" s="37">
        <v>16</v>
      </c>
      <c r="K554" s="54">
        <v>16</v>
      </c>
      <c r="M554"/>
      <c r="N554" s="37">
        <v>59670</v>
      </c>
      <c r="O554" s="37" t="s">
        <v>1167</v>
      </c>
      <c r="P554" s="133" t="s">
        <v>1689</v>
      </c>
      <c r="Q554" s="133" t="s">
        <v>1686</v>
      </c>
    </row>
    <row r="555" spans="6:17" ht="14.5">
      <c r="F555" s="51"/>
      <c r="G555" t="s">
        <v>631</v>
      </c>
      <c r="H555" s="37">
        <v>59270</v>
      </c>
      <c r="I555" s="37">
        <v>59237</v>
      </c>
      <c r="J555" s="37">
        <v>25</v>
      </c>
      <c r="K555" s="54">
        <v>25</v>
      </c>
      <c r="M555"/>
      <c r="N555" s="37">
        <v>59670</v>
      </c>
      <c r="O555" s="37" t="s">
        <v>1334</v>
      </c>
      <c r="P555" s="133" t="s">
        <v>1685</v>
      </c>
      <c r="Q555" s="133" t="s">
        <v>1690</v>
      </c>
    </row>
    <row r="556" spans="6:17" ht="14.5">
      <c r="F556" s="51"/>
      <c r="G556" t="s">
        <v>632</v>
      </c>
      <c r="H556" s="37">
        <v>62840</v>
      </c>
      <c r="I556" s="37">
        <v>62338</v>
      </c>
      <c r="J556" s="37">
        <v>25</v>
      </c>
      <c r="K556" s="54">
        <v>25</v>
      </c>
      <c r="M556"/>
      <c r="N556" s="37">
        <v>59670</v>
      </c>
      <c r="O556" s="37" t="s">
        <v>1584</v>
      </c>
      <c r="P556" s="133" t="s">
        <v>1685</v>
      </c>
      <c r="Q556" s="133" t="s">
        <v>1690</v>
      </c>
    </row>
    <row r="557" spans="6:17" ht="14.5">
      <c r="F557" s="51"/>
      <c r="G557" t="s">
        <v>633</v>
      </c>
      <c r="H557" s="37">
        <v>62134</v>
      </c>
      <c r="I557" s="37">
        <v>62339</v>
      </c>
      <c r="J557" s="37">
        <v>16</v>
      </c>
      <c r="K557" s="54">
        <v>16</v>
      </c>
      <c r="M557"/>
      <c r="N557" s="37">
        <v>59670</v>
      </c>
      <c r="O557" s="37" t="s">
        <v>1602</v>
      </c>
      <c r="P557" s="133" t="s">
        <v>1685</v>
      </c>
      <c r="Q557" s="133" t="s">
        <v>1688</v>
      </c>
    </row>
    <row r="558" spans="6:17" ht="14.5">
      <c r="F558" s="51"/>
      <c r="G558" t="s">
        <v>634</v>
      </c>
      <c r="H558" s="37">
        <v>59158</v>
      </c>
      <c r="I558" s="37">
        <v>59238</v>
      </c>
      <c r="J558" s="37">
        <v>25</v>
      </c>
      <c r="K558" s="54">
        <v>25</v>
      </c>
      <c r="M558"/>
      <c r="N558" s="37">
        <v>59670</v>
      </c>
      <c r="O558" s="37" t="s">
        <v>1615</v>
      </c>
      <c r="P558" s="133" t="s">
        <v>1687</v>
      </c>
      <c r="Q558" s="133" t="s">
        <v>1686</v>
      </c>
    </row>
    <row r="559" spans="6:17" ht="14.5">
      <c r="F559" s="51"/>
      <c r="G559" t="s">
        <v>635</v>
      </c>
      <c r="H559" s="37">
        <v>59148</v>
      </c>
      <c r="I559" s="37">
        <v>59239</v>
      </c>
      <c r="J559" s="37">
        <v>25</v>
      </c>
      <c r="K559" s="54">
        <v>25</v>
      </c>
      <c r="M559"/>
      <c r="N559" s="37">
        <v>59670</v>
      </c>
      <c r="O559" s="37" t="s">
        <v>1621</v>
      </c>
      <c r="P559" s="133" t="s">
        <v>1687</v>
      </c>
      <c r="Q559" s="133" t="s">
        <v>1688</v>
      </c>
    </row>
    <row r="560" spans="6:17" ht="14.5">
      <c r="F560" s="51"/>
      <c r="G560" t="s">
        <v>636</v>
      </c>
      <c r="H560" s="37">
        <v>62550</v>
      </c>
      <c r="I560" s="37">
        <v>62340</v>
      </c>
      <c r="J560" s="37">
        <v>16</v>
      </c>
      <c r="K560" s="54">
        <v>16</v>
      </c>
      <c r="M560"/>
      <c r="N560" s="37">
        <v>59680</v>
      </c>
      <c r="O560" s="37" t="s">
        <v>427</v>
      </c>
      <c r="P560" s="133" t="s">
        <v>1685</v>
      </c>
      <c r="Q560" s="133" t="s">
        <v>1688</v>
      </c>
    </row>
    <row r="561" spans="6:17" ht="14.5">
      <c r="F561" s="51"/>
      <c r="G561" t="s">
        <v>637</v>
      </c>
      <c r="H561" s="37">
        <v>59440</v>
      </c>
      <c r="I561" s="37">
        <v>59240</v>
      </c>
      <c r="J561" s="37">
        <v>16</v>
      </c>
      <c r="K561" s="54">
        <v>16</v>
      </c>
      <c r="M561"/>
      <c r="N561" s="37">
        <v>59680</v>
      </c>
      <c r="O561" s="37" t="s">
        <v>445</v>
      </c>
      <c r="P561" s="133" t="s">
        <v>1685</v>
      </c>
      <c r="Q561" s="133" t="s">
        <v>1686</v>
      </c>
    </row>
    <row r="562" spans="6:17" ht="14.5">
      <c r="F562" s="51"/>
      <c r="G562" t="s">
        <v>638</v>
      </c>
      <c r="H562" s="37">
        <v>59219</v>
      </c>
      <c r="I562" s="37">
        <v>59241</v>
      </c>
      <c r="J562" s="37">
        <v>16</v>
      </c>
      <c r="K562" s="54">
        <v>16</v>
      </c>
      <c r="M562"/>
      <c r="N562" s="37">
        <v>59680</v>
      </c>
      <c r="O562" s="37" t="s">
        <v>494</v>
      </c>
      <c r="P562" s="133" t="s">
        <v>1685</v>
      </c>
      <c r="Q562" s="133" t="s">
        <v>1686</v>
      </c>
    </row>
    <row r="563" spans="6:17" ht="14.5">
      <c r="F563" s="51"/>
      <c r="G563" t="s">
        <v>639</v>
      </c>
      <c r="H563" s="37">
        <v>62111</v>
      </c>
      <c r="I563" s="37">
        <v>62341</v>
      </c>
      <c r="J563" s="37">
        <v>25</v>
      </c>
      <c r="K563" s="54">
        <v>25</v>
      </c>
      <c r="M563"/>
      <c r="N563" s="37">
        <v>59680</v>
      </c>
      <c r="O563" s="37" t="s">
        <v>618</v>
      </c>
      <c r="P563" s="133" t="s">
        <v>1685</v>
      </c>
      <c r="Q563" s="133" t="s">
        <v>1688</v>
      </c>
    </row>
    <row r="564" spans="6:17" ht="14.5">
      <c r="F564" s="51"/>
      <c r="G564" t="s">
        <v>640</v>
      </c>
      <c r="H564" s="37">
        <v>59550</v>
      </c>
      <c r="I564" s="37">
        <v>59242</v>
      </c>
      <c r="J564" s="37">
        <v>16</v>
      </c>
      <c r="K564" s="54">
        <v>16</v>
      </c>
      <c r="M564"/>
      <c r="N564" s="37">
        <v>59680</v>
      </c>
      <c r="O564" s="37" t="s">
        <v>619</v>
      </c>
      <c r="P564" s="133" t="s">
        <v>1685</v>
      </c>
      <c r="Q564" s="133" t="s">
        <v>1686</v>
      </c>
    </row>
    <row r="565" spans="6:17" ht="14.5">
      <c r="F565" s="51"/>
      <c r="G565" t="s">
        <v>641</v>
      </c>
      <c r="H565" s="37">
        <v>59157</v>
      </c>
      <c r="I565" s="37">
        <v>59243</v>
      </c>
      <c r="J565" s="37">
        <v>25</v>
      </c>
      <c r="K565" s="54">
        <v>25</v>
      </c>
      <c r="M565"/>
      <c r="N565" s="37">
        <v>59680</v>
      </c>
      <c r="O565" s="37" t="s">
        <v>1143</v>
      </c>
      <c r="P565" s="133" t="s">
        <v>1685</v>
      </c>
      <c r="Q565" s="133" t="s">
        <v>1686</v>
      </c>
    </row>
    <row r="566" spans="6:17" ht="14.5">
      <c r="F566" s="51"/>
      <c r="G566" t="s">
        <v>642</v>
      </c>
      <c r="H566" s="37">
        <v>62134</v>
      </c>
      <c r="I566" s="37">
        <v>62342</v>
      </c>
      <c r="J566" s="37">
        <v>16</v>
      </c>
      <c r="K566" s="54">
        <v>16</v>
      </c>
      <c r="M566"/>
      <c r="N566" s="37">
        <v>59680</v>
      </c>
      <c r="O566" s="37" t="s">
        <v>1226</v>
      </c>
      <c r="P566" s="133" t="s">
        <v>1685</v>
      </c>
      <c r="Q566" s="133" t="s">
        <v>1688</v>
      </c>
    </row>
    <row r="567" spans="6:17" ht="14.5">
      <c r="F567" s="51"/>
      <c r="G567" t="s">
        <v>643</v>
      </c>
      <c r="H567" s="37">
        <v>62128</v>
      </c>
      <c r="I567" s="37">
        <v>62343</v>
      </c>
      <c r="J567" s="37">
        <v>16</v>
      </c>
      <c r="K567" s="54">
        <v>16</v>
      </c>
      <c r="M567"/>
      <c r="N567" s="37">
        <v>59680</v>
      </c>
      <c r="O567" s="37" t="s">
        <v>1576</v>
      </c>
      <c r="P567" s="133" t="s">
        <v>1685</v>
      </c>
      <c r="Q567" s="133" t="s">
        <v>1688</v>
      </c>
    </row>
    <row r="568" spans="6:17" ht="14.5">
      <c r="F568" s="51"/>
      <c r="G568" t="s">
        <v>644</v>
      </c>
      <c r="H568" s="37">
        <v>62550</v>
      </c>
      <c r="I568" s="37">
        <v>62344</v>
      </c>
      <c r="J568" s="37">
        <v>16</v>
      </c>
      <c r="K568" s="54">
        <v>16</v>
      </c>
      <c r="M568"/>
      <c r="N568" s="37">
        <v>59690</v>
      </c>
      <c r="O568" s="37" t="s">
        <v>1518</v>
      </c>
      <c r="P568" s="133" t="s">
        <v>1685</v>
      </c>
      <c r="Q568" s="133" t="s">
        <v>1688</v>
      </c>
    </row>
    <row r="569" spans="6:17" ht="14.5">
      <c r="F569" s="51"/>
      <c r="G569" t="s">
        <v>645</v>
      </c>
      <c r="H569" s="37">
        <v>62390</v>
      </c>
      <c r="I569" s="37">
        <v>62345</v>
      </c>
      <c r="J569" s="37">
        <v>16</v>
      </c>
      <c r="K569" s="54">
        <v>16</v>
      </c>
      <c r="M569"/>
      <c r="N569" s="37">
        <v>59700</v>
      </c>
      <c r="O569" s="37" t="s">
        <v>1002</v>
      </c>
      <c r="P569" s="133" t="s">
        <v>1685</v>
      </c>
      <c r="Q569" s="133" t="s">
        <v>1688</v>
      </c>
    </row>
    <row r="570" spans="6:17" ht="14.5">
      <c r="F570" s="51"/>
      <c r="G570" t="s">
        <v>646</v>
      </c>
      <c r="H570" s="37">
        <v>59400</v>
      </c>
      <c r="I570" s="37">
        <v>59244</v>
      </c>
      <c r="J570" s="37">
        <v>25</v>
      </c>
      <c r="K570" s="54">
        <v>25</v>
      </c>
      <c r="M570"/>
      <c r="N570" s="37">
        <v>59710</v>
      </c>
      <c r="O570" s="37" t="s">
        <v>167</v>
      </c>
      <c r="P570" s="133" t="s">
        <v>1689</v>
      </c>
      <c r="Q570" s="133" t="s">
        <v>1686</v>
      </c>
    </row>
    <row r="571" spans="6:17" ht="14.5">
      <c r="F571" s="51"/>
      <c r="G571" t="s">
        <v>647</v>
      </c>
      <c r="H571" s="37">
        <v>59222</v>
      </c>
      <c r="I571" s="37">
        <v>59246</v>
      </c>
      <c r="J571" s="37">
        <v>16</v>
      </c>
      <c r="K571" s="54">
        <v>16</v>
      </c>
      <c r="M571"/>
      <c r="N571" s="37">
        <v>59710</v>
      </c>
      <c r="O571" s="37" t="s">
        <v>552</v>
      </c>
      <c r="P571" s="133" t="s">
        <v>1685</v>
      </c>
      <c r="Q571" s="133" t="s">
        <v>1686</v>
      </c>
    </row>
    <row r="572" spans="6:17" ht="14.5">
      <c r="F572" s="51"/>
      <c r="G572" t="s">
        <v>648</v>
      </c>
      <c r="H572" s="37">
        <v>59510</v>
      </c>
      <c r="I572" s="37">
        <v>59247</v>
      </c>
      <c r="J572" s="37">
        <v>25</v>
      </c>
      <c r="K572" s="54">
        <v>30</v>
      </c>
      <c r="M572"/>
      <c r="N572" s="37">
        <v>59710</v>
      </c>
      <c r="O572" s="37" t="s">
        <v>1041</v>
      </c>
      <c r="P572" s="133" t="s">
        <v>1692</v>
      </c>
      <c r="Q572" s="133" t="s">
        <v>1691</v>
      </c>
    </row>
    <row r="573" spans="6:17" ht="14.5">
      <c r="F573" s="51"/>
      <c r="G573" t="s">
        <v>649</v>
      </c>
      <c r="H573" s="37">
        <v>62270</v>
      </c>
      <c r="I573" s="37">
        <v>62346</v>
      </c>
      <c r="J573" s="37">
        <v>16</v>
      </c>
      <c r="K573" s="54">
        <v>16</v>
      </c>
      <c r="M573"/>
      <c r="N573" s="37">
        <v>59710</v>
      </c>
      <c r="O573" s="37" t="s">
        <v>1196</v>
      </c>
      <c r="P573" s="133" t="s">
        <v>1685</v>
      </c>
      <c r="Q573" s="133" t="s">
        <v>1688</v>
      </c>
    </row>
    <row r="574" spans="6:17" ht="14.5">
      <c r="F574" s="51"/>
      <c r="G574" t="s">
        <v>650</v>
      </c>
      <c r="H574" s="37">
        <v>62810</v>
      </c>
      <c r="I574" s="37">
        <v>62347</v>
      </c>
      <c r="J574" s="37">
        <v>16</v>
      </c>
      <c r="K574" s="54">
        <v>16</v>
      </c>
      <c r="M574"/>
      <c r="N574" s="37">
        <v>59720</v>
      </c>
      <c r="O574" s="37" t="s">
        <v>975</v>
      </c>
      <c r="P574" s="133" t="s">
        <v>1685</v>
      </c>
      <c r="Q574" s="133" t="s">
        <v>1688</v>
      </c>
    </row>
    <row r="575" spans="6:17" ht="14.5">
      <c r="F575" s="51"/>
      <c r="G575" t="s">
        <v>651</v>
      </c>
      <c r="H575" s="37">
        <v>62130</v>
      </c>
      <c r="I575" s="37">
        <v>62348</v>
      </c>
      <c r="J575" s="37">
        <v>16</v>
      </c>
      <c r="K575" s="54">
        <v>16</v>
      </c>
      <c r="M575"/>
      <c r="N575" s="37">
        <v>59730</v>
      </c>
      <c r="O575" s="37" t="s">
        <v>228</v>
      </c>
      <c r="P575" s="133" t="s">
        <v>1685</v>
      </c>
      <c r="Q575" s="133" t="s">
        <v>1688</v>
      </c>
    </row>
    <row r="576" spans="6:17" ht="14.5">
      <c r="F576" s="51"/>
      <c r="G576" t="s">
        <v>652</v>
      </c>
      <c r="H576" s="37">
        <v>62232</v>
      </c>
      <c r="I576" s="37">
        <v>62349</v>
      </c>
      <c r="J576" s="37">
        <v>25</v>
      </c>
      <c r="K576" s="54">
        <v>25</v>
      </c>
      <c r="M576"/>
      <c r="N576" s="37">
        <v>59730</v>
      </c>
      <c r="O576" s="37" t="s">
        <v>353</v>
      </c>
      <c r="P576" s="133" t="s">
        <v>1687</v>
      </c>
      <c r="Q576" s="133" t="s">
        <v>1688</v>
      </c>
    </row>
    <row r="577" spans="6:17" ht="14.5">
      <c r="F577" s="51"/>
      <c r="G577" t="s">
        <v>653</v>
      </c>
      <c r="H577" s="37">
        <v>62232</v>
      </c>
      <c r="I577" s="37">
        <v>62350</v>
      </c>
      <c r="J577" s="37">
        <v>25</v>
      </c>
      <c r="K577" s="54">
        <v>25</v>
      </c>
      <c r="M577"/>
      <c r="N577" s="37">
        <v>59730</v>
      </c>
      <c r="O577" s="37" t="s">
        <v>1286</v>
      </c>
      <c r="P577" s="133" t="s">
        <v>1687</v>
      </c>
      <c r="Q577" s="133" t="s">
        <v>1688</v>
      </c>
    </row>
    <row r="578" spans="6:17" ht="14.5">
      <c r="F578" s="51"/>
      <c r="G578" t="s">
        <v>654</v>
      </c>
      <c r="H578" s="37">
        <v>62740</v>
      </c>
      <c r="I578" s="37">
        <v>62351</v>
      </c>
      <c r="J578" s="37">
        <v>25</v>
      </c>
      <c r="K578" s="54">
        <v>30</v>
      </c>
      <c r="M578"/>
      <c r="N578" s="37">
        <v>59730</v>
      </c>
      <c r="O578" s="37" t="s">
        <v>1364</v>
      </c>
      <c r="P578" s="133" t="s">
        <v>1687</v>
      </c>
      <c r="Q578" s="133" t="s">
        <v>1688</v>
      </c>
    </row>
    <row r="579" spans="6:17" ht="14.5">
      <c r="F579" s="51"/>
      <c r="G579" t="s">
        <v>655</v>
      </c>
      <c r="H579" s="37">
        <v>59610</v>
      </c>
      <c r="I579" s="37">
        <v>59249</v>
      </c>
      <c r="J579" s="37">
        <v>25</v>
      </c>
      <c r="K579" s="54">
        <v>30</v>
      </c>
      <c r="M579"/>
      <c r="N579" s="37">
        <v>59730</v>
      </c>
      <c r="O579" s="37" t="s">
        <v>1421</v>
      </c>
      <c r="P579" s="133" t="s">
        <v>1685</v>
      </c>
      <c r="Q579" s="133" t="s">
        <v>1686</v>
      </c>
    </row>
    <row r="580" spans="6:17" ht="14.5">
      <c r="F580" s="51"/>
      <c r="G580" t="s">
        <v>656</v>
      </c>
      <c r="H580" s="37">
        <v>59134</v>
      </c>
      <c r="I580" s="37">
        <v>59250</v>
      </c>
      <c r="J580" s="37">
        <v>25</v>
      </c>
      <c r="K580" s="54">
        <v>25</v>
      </c>
      <c r="M580"/>
      <c r="N580" s="37">
        <v>59730</v>
      </c>
      <c r="O580" s="37" t="s">
        <v>1509</v>
      </c>
      <c r="P580" s="133" t="s">
        <v>1692</v>
      </c>
      <c r="Q580" s="133" t="s">
        <v>1691</v>
      </c>
    </row>
    <row r="581" spans="6:17" ht="14.5">
      <c r="F581" s="51"/>
      <c r="G581" t="s">
        <v>657</v>
      </c>
      <c r="H581" s="37">
        <v>62130</v>
      </c>
      <c r="I581" s="37">
        <v>62352</v>
      </c>
      <c r="J581" s="37">
        <v>16</v>
      </c>
      <c r="K581" s="54">
        <v>16</v>
      </c>
      <c r="M581"/>
      <c r="N581" s="37">
        <v>59740</v>
      </c>
      <c r="O581" s="37" t="s">
        <v>232</v>
      </c>
      <c r="P581" s="133" t="s">
        <v>1685</v>
      </c>
      <c r="Q581" s="133" t="s">
        <v>1688</v>
      </c>
    </row>
    <row r="582" spans="6:17" ht="14.5">
      <c r="F582" s="51"/>
      <c r="G582" t="s">
        <v>658</v>
      </c>
      <c r="H582" s="37">
        <v>59530</v>
      </c>
      <c r="I582" s="37">
        <v>59251</v>
      </c>
      <c r="J582" s="37">
        <v>16</v>
      </c>
      <c r="K582" s="54">
        <v>16</v>
      </c>
      <c r="M582"/>
      <c r="N582" s="37">
        <v>59740</v>
      </c>
      <c r="O582" s="37" t="s">
        <v>245</v>
      </c>
      <c r="P582" s="133" t="s">
        <v>1685</v>
      </c>
      <c r="Q582" s="133" t="s">
        <v>1686</v>
      </c>
    </row>
    <row r="583" spans="6:17" ht="14.5">
      <c r="F583" s="51"/>
      <c r="G583" t="s">
        <v>659</v>
      </c>
      <c r="H583" s="37">
        <v>59236</v>
      </c>
      <c r="I583" s="37">
        <v>59252</v>
      </c>
      <c r="J583" s="37">
        <v>25</v>
      </c>
      <c r="K583" s="54">
        <v>25</v>
      </c>
      <c r="M583"/>
      <c r="N583" s="37">
        <v>59740</v>
      </c>
      <c r="O583" s="37" t="s">
        <v>435</v>
      </c>
      <c r="P583" s="133" t="s">
        <v>1692</v>
      </c>
      <c r="Q583" s="133" t="s">
        <v>1691</v>
      </c>
    </row>
    <row r="584" spans="6:17" ht="14.5">
      <c r="F584" s="51"/>
      <c r="G584" t="s">
        <v>660</v>
      </c>
      <c r="H584" s="37">
        <v>62450</v>
      </c>
      <c r="I584" s="37">
        <v>62353</v>
      </c>
      <c r="J584" s="37">
        <v>16</v>
      </c>
      <c r="K584" s="54">
        <v>16</v>
      </c>
      <c r="M584"/>
      <c r="N584" s="37">
        <v>59740</v>
      </c>
      <c r="O584" s="37" t="s">
        <v>436</v>
      </c>
      <c r="P584" s="133" t="s">
        <v>1685</v>
      </c>
      <c r="Q584" s="133" t="s">
        <v>1688</v>
      </c>
    </row>
    <row r="585" spans="6:17" ht="14.5">
      <c r="F585" s="51"/>
      <c r="G585" t="s">
        <v>661</v>
      </c>
      <c r="H585" s="37">
        <v>62630</v>
      </c>
      <c r="I585" s="37">
        <v>62354</v>
      </c>
      <c r="J585" s="37">
        <v>25</v>
      </c>
      <c r="K585" s="54">
        <v>25</v>
      </c>
      <c r="M585"/>
      <c r="N585" s="37">
        <v>59740</v>
      </c>
      <c r="O585" s="37" t="s">
        <v>505</v>
      </c>
      <c r="P585" s="133" t="s">
        <v>1685</v>
      </c>
      <c r="Q585" s="133" t="s">
        <v>1690</v>
      </c>
    </row>
    <row r="586" spans="6:17" ht="14.5">
      <c r="F586" s="51"/>
      <c r="G586" t="s">
        <v>662</v>
      </c>
      <c r="H586" s="37">
        <v>62490</v>
      </c>
      <c r="I586" s="37">
        <v>62355</v>
      </c>
      <c r="J586" s="37">
        <v>25</v>
      </c>
      <c r="K586" s="54">
        <v>25</v>
      </c>
      <c r="M586"/>
      <c r="N586" s="37">
        <v>59740</v>
      </c>
      <c r="O586" s="37" t="s">
        <v>528</v>
      </c>
      <c r="P586" s="133" t="s">
        <v>1685</v>
      </c>
      <c r="Q586" s="133" t="s">
        <v>1688</v>
      </c>
    </row>
    <row r="587" spans="6:17" ht="14.5">
      <c r="F587" s="51"/>
      <c r="G587" t="s">
        <v>663</v>
      </c>
      <c r="H587" s="37">
        <v>59970</v>
      </c>
      <c r="I587" s="37">
        <v>59253</v>
      </c>
      <c r="J587" s="37">
        <v>25</v>
      </c>
      <c r="K587" s="54">
        <v>25</v>
      </c>
      <c r="M587"/>
      <c r="N587" s="37">
        <v>59740</v>
      </c>
      <c r="O587" s="37" t="s">
        <v>612</v>
      </c>
      <c r="P587" s="133" t="s">
        <v>1687</v>
      </c>
      <c r="Q587" s="133" t="s">
        <v>1686</v>
      </c>
    </row>
    <row r="588" spans="6:17" ht="14.5">
      <c r="F588" s="51"/>
      <c r="G588" t="s">
        <v>664</v>
      </c>
      <c r="H588" s="37">
        <v>62150</v>
      </c>
      <c r="I588" s="37">
        <v>62356</v>
      </c>
      <c r="J588" s="37">
        <v>25</v>
      </c>
      <c r="K588" s="54">
        <v>25</v>
      </c>
      <c r="M588"/>
      <c r="N588" s="37">
        <v>59740</v>
      </c>
      <c r="O588" s="37" t="s">
        <v>803</v>
      </c>
      <c r="P588" s="133" t="s">
        <v>1687</v>
      </c>
      <c r="Q588" s="133" t="s">
        <v>1688</v>
      </c>
    </row>
    <row r="589" spans="6:17" ht="14.5">
      <c r="F589" s="51"/>
      <c r="G589" t="s">
        <v>665</v>
      </c>
      <c r="H589" s="37">
        <v>62770</v>
      </c>
      <c r="I589" s="37">
        <v>62357</v>
      </c>
      <c r="J589" s="37">
        <v>16</v>
      </c>
      <c r="K589" s="54">
        <v>16</v>
      </c>
      <c r="M589"/>
      <c r="N589" s="37">
        <v>59740</v>
      </c>
      <c r="O589" s="37" t="s">
        <v>933</v>
      </c>
      <c r="P589" s="133" t="s">
        <v>1685</v>
      </c>
      <c r="Q589" s="133" t="s">
        <v>1690</v>
      </c>
    </row>
    <row r="590" spans="6:17" ht="14.5">
      <c r="F590" s="51"/>
      <c r="G590" t="s">
        <v>666</v>
      </c>
      <c r="H590" s="37">
        <v>62580</v>
      </c>
      <c r="I590" s="37">
        <v>62358</v>
      </c>
      <c r="J590" s="37">
        <v>25</v>
      </c>
      <c r="K590" s="54">
        <v>25</v>
      </c>
      <c r="M590"/>
      <c r="N590" s="37">
        <v>59740</v>
      </c>
      <c r="O590" s="37" t="s">
        <v>938</v>
      </c>
      <c r="P590" s="133" t="s">
        <v>1685</v>
      </c>
      <c r="Q590" s="133" t="s">
        <v>1688</v>
      </c>
    </row>
    <row r="591" spans="6:17" ht="14.5">
      <c r="F591" s="51"/>
      <c r="G591" t="s">
        <v>667</v>
      </c>
      <c r="H591" s="37">
        <v>59234</v>
      </c>
      <c r="I591" s="37">
        <v>59254</v>
      </c>
      <c r="J591" s="37">
        <v>25</v>
      </c>
      <c r="K591" s="54">
        <v>25</v>
      </c>
      <c r="M591"/>
      <c r="N591" s="37">
        <v>59740</v>
      </c>
      <c r="O591" s="37" t="s">
        <v>1422</v>
      </c>
      <c r="P591" s="133" t="s">
        <v>1687</v>
      </c>
      <c r="Q591" s="133" t="s">
        <v>1688</v>
      </c>
    </row>
    <row r="592" spans="6:17" ht="14.5">
      <c r="F592" s="51"/>
      <c r="G592" t="s">
        <v>668</v>
      </c>
      <c r="H592" s="37">
        <v>59247</v>
      </c>
      <c r="I592" s="37">
        <v>59255</v>
      </c>
      <c r="J592" s="37">
        <v>16</v>
      </c>
      <c r="K592" s="54">
        <v>16</v>
      </c>
      <c r="M592"/>
      <c r="N592" s="37">
        <v>59740</v>
      </c>
      <c r="O592" s="37" t="s">
        <v>1423</v>
      </c>
      <c r="P592" s="133" t="s">
        <v>1685</v>
      </c>
      <c r="Q592" s="133" t="s">
        <v>1686</v>
      </c>
    </row>
    <row r="593" spans="6:17" ht="14.5">
      <c r="F593" s="51"/>
      <c r="G593" t="s">
        <v>669</v>
      </c>
      <c r="H593" s="37">
        <v>62140</v>
      </c>
      <c r="I593" s="37">
        <v>62359</v>
      </c>
      <c r="J593" s="37">
        <v>16</v>
      </c>
      <c r="K593" s="54">
        <v>16</v>
      </c>
      <c r="M593"/>
      <c r="N593" s="37">
        <v>59740</v>
      </c>
      <c r="O593" s="37" t="s">
        <v>1598</v>
      </c>
      <c r="P593" s="133" t="s">
        <v>1685</v>
      </c>
      <c r="Q593" s="133" t="s">
        <v>1690</v>
      </c>
    </row>
    <row r="594" spans="6:17" ht="14.5">
      <c r="F594" s="51"/>
      <c r="G594" t="s">
        <v>670</v>
      </c>
      <c r="H594" s="37">
        <v>62185</v>
      </c>
      <c r="I594" s="37">
        <v>62360</v>
      </c>
      <c r="J594" s="37">
        <v>25</v>
      </c>
      <c r="K594" s="54">
        <v>25</v>
      </c>
      <c r="M594"/>
      <c r="N594" s="37">
        <v>59750</v>
      </c>
      <c r="O594" s="37" t="s">
        <v>611</v>
      </c>
      <c r="P594" s="133" t="s">
        <v>1685</v>
      </c>
      <c r="Q594" s="133" t="s">
        <v>1690</v>
      </c>
    </row>
    <row r="595" spans="6:17" ht="14.5">
      <c r="F595" s="51"/>
      <c r="G595" t="s">
        <v>671</v>
      </c>
      <c r="H595" s="37">
        <v>59273</v>
      </c>
      <c r="I595" s="37">
        <v>59256</v>
      </c>
      <c r="J595" s="37">
        <v>25</v>
      </c>
      <c r="K595" s="54">
        <v>25</v>
      </c>
      <c r="M595"/>
      <c r="N595" s="37">
        <v>59760</v>
      </c>
      <c r="O595" s="37" t="s">
        <v>708</v>
      </c>
      <c r="P595" s="133" t="s">
        <v>1692</v>
      </c>
      <c r="Q595" s="133" t="s">
        <v>1691</v>
      </c>
    </row>
    <row r="596" spans="6:17" ht="14.5">
      <c r="F596" s="51"/>
      <c r="G596" t="s">
        <v>672</v>
      </c>
      <c r="H596" s="37">
        <v>62270</v>
      </c>
      <c r="I596" s="37">
        <v>62361</v>
      </c>
      <c r="J596" s="37">
        <v>25</v>
      </c>
      <c r="K596" s="54">
        <v>25</v>
      </c>
      <c r="M596"/>
      <c r="N596" s="37">
        <v>59770</v>
      </c>
      <c r="O596" s="37" t="s">
        <v>1012</v>
      </c>
      <c r="P596" s="133" t="s">
        <v>1685</v>
      </c>
      <c r="Q596" s="133" t="s">
        <v>1688</v>
      </c>
    </row>
    <row r="597" spans="6:17" ht="14.5">
      <c r="F597" s="51"/>
      <c r="G597" t="s">
        <v>673</v>
      </c>
      <c r="H597" s="37">
        <v>62127</v>
      </c>
      <c r="I597" s="37">
        <v>62362</v>
      </c>
      <c r="J597" s="37">
        <v>16</v>
      </c>
      <c r="K597" s="54">
        <v>16</v>
      </c>
      <c r="M597"/>
      <c r="N597" s="37">
        <v>59780</v>
      </c>
      <c r="O597" s="37" t="s">
        <v>192</v>
      </c>
      <c r="P597" s="133" t="s">
        <v>1685</v>
      </c>
      <c r="Q597" s="133" t="s">
        <v>1688</v>
      </c>
    </row>
    <row r="598" spans="6:17" ht="14.5">
      <c r="F598" s="51"/>
      <c r="G598" t="s">
        <v>674</v>
      </c>
      <c r="H598" s="37">
        <v>62690</v>
      </c>
      <c r="I598" s="37">
        <v>62363</v>
      </c>
      <c r="J598" s="37">
        <v>25</v>
      </c>
      <c r="K598" s="54">
        <v>25</v>
      </c>
      <c r="M598"/>
      <c r="N598" s="37">
        <v>59780</v>
      </c>
      <c r="O598" s="37" t="s">
        <v>396</v>
      </c>
      <c r="P598" s="133" t="s">
        <v>1685</v>
      </c>
      <c r="Q598" s="133" t="s">
        <v>1688</v>
      </c>
    </row>
    <row r="599" spans="6:17" ht="14.5">
      <c r="F599" s="51"/>
      <c r="G599" t="s">
        <v>675</v>
      </c>
      <c r="H599" s="37">
        <v>59249</v>
      </c>
      <c r="I599" s="37">
        <v>59257</v>
      </c>
      <c r="J599" s="37">
        <v>25</v>
      </c>
      <c r="K599" s="54">
        <v>25</v>
      </c>
      <c r="M599"/>
      <c r="N599" s="37">
        <v>59780</v>
      </c>
      <c r="O599" s="37" t="s">
        <v>1595</v>
      </c>
      <c r="P599" s="133" t="s">
        <v>1685</v>
      </c>
      <c r="Q599" s="133" t="s">
        <v>1691</v>
      </c>
    </row>
    <row r="600" spans="6:17" ht="14.5">
      <c r="F600" s="51"/>
      <c r="G600" t="s">
        <v>676</v>
      </c>
      <c r="H600" s="37">
        <v>62310</v>
      </c>
      <c r="I600" s="37">
        <v>62364</v>
      </c>
      <c r="J600" s="37">
        <v>25</v>
      </c>
      <c r="K600" s="54">
        <v>25</v>
      </c>
      <c r="M600"/>
      <c r="N600" s="37">
        <v>59790</v>
      </c>
      <c r="O600" s="37" t="s">
        <v>1287</v>
      </c>
      <c r="P600" s="133" t="s">
        <v>1685</v>
      </c>
      <c r="Q600" s="133" t="s">
        <v>1690</v>
      </c>
    </row>
    <row r="601" spans="6:17" ht="14.5">
      <c r="F601" s="51"/>
      <c r="G601" t="s">
        <v>677</v>
      </c>
      <c r="H601" s="37">
        <v>62770</v>
      </c>
      <c r="I601" s="37">
        <v>62365</v>
      </c>
      <c r="J601" s="37">
        <v>16</v>
      </c>
      <c r="K601" s="54">
        <v>16</v>
      </c>
      <c r="M601"/>
      <c r="N601" s="37">
        <v>59810</v>
      </c>
      <c r="O601" s="37" t="s">
        <v>925</v>
      </c>
      <c r="P601" s="133" t="s">
        <v>1685</v>
      </c>
      <c r="Q601" s="133" t="s">
        <v>1690</v>
      </c>
    </row>
    <row r="602" spans="6:17" ht="14.5">
      <c r="F602" s="51"/>
      <c r="G602" t="s">
        <v>678</v>
      </c>
      <c r="H602" s="37">
        <v>62150</v>
      </c>
      <c r="I602" s="37">
        <v>62366</v>
      </c>
      <c r="J602" s="37">
        <v>16</v>
      </c>
      <c r="K602" s="54">
        <v>16</v>
      </c>
      <c r="M602"/>
      <c r="N602" s="37">
        <v>59820</v>
      </c>
      <c r="O602" s="37" t="s">
        <v>712</v>
      </c>
      <c r="P602" s="133" t="s">
        <v>1687</v>
      </c>
      <c r="Q602" s="133" t="s">
        <v>1688</v>
      </c>
    </row>
    <row r="603" spans="6:17" ht="14.5">
      <c r="F603" s="51"/>
      <c r="G603" t="s">
        <v>679</v>
      </c>
      <c r="H603" s="37">
        <v>62130</v>
      </c>
      <c r="I603" s="37">
        <v>62367</v>
      </c>
      <c r="J603" s="37">
        <v>25</v>
      </c>
      <c r="K603" s="54">
        <v>25</v>
      </c>
      <c r="M603"/>
      <c r="N603" s="37">
        <v>59820</v>
      </c>
      <c r="O603" s="37" t="s">
        <v>1340</v>
      </c>
      <c r="P603" s="133" t="s">
        <v>1685</v>
      </c>
      <c r="Q603" s="133" t="s">
        <v>1688</v>
      </c>
    </row>
    <row r="604" spans="6:17" ht="14.5">
      <c r="F604" s="51"/>
      <c r="G604" t="s">
        <v>680</v>
      </c>
      <c r="H604" s="37">
        <v>62760</v>
      </c>
      <c r="I604" s="37">
        <v>62368</v>
      </c>
      <c r="J604" s="37">
        <v>16</v>
      </c>
      <c r="K604" s="54">
        <v>16</v>
      </c>
      <c r="M604"/>
      <c r="N604" s="37">
        <v>59830</v>
      </c>
      <c r="O604" s="37" t="s">
        <v>183</v>
      </c>
      <c r="P604" s="133" t="s">
        <v>1685</v>
      </c>
      <c r="Q604" s="133" t="s">
        <v>1688</v>
      </c>
    </row>
    <row r="605" spans="6:17" ht="14.5">
      <c r="F605" s="51"/>
      <c r="G605" t="s">
        <v>681</v>
      </c>
      <c r="H605" s="37">
        <v>62580</v>
      </c>
      <c r="I605" s="37">
        <v>62369</v>
      </c>
      <c r="J605" s="37">
        <v>25</v>
      </c>
      <c r="K605" s="54">
        <v>25</v>
      </c>
      <c r="M605"/>
      <c r="N605" s="37">
        <v>59830</v>
      </c>
      <c r="O605" s="37" t="s">
        <v>327</v>
      </c>
      <c r="P605" s="133" t="s">
        <v>1689</v>
      </c>
      <c r="Q605" s="133" t="s">
        <v>1688</v>
      </c>
    </row>
    <row r="606" spans="6:17" ht="14.5">
      <c r="F606" s="51"/>
      <c r="G606" t="s">
        <v>682</v>
      </c>
      <c r="H606" s="37">
        <v>59242</v>
      </c>
      <c r="I606" s="37">
        <v>59258</v>
      </c>
      <c r="J606" s="37">
        <v>25</v>
      </c>
      <c r="K606" s="54">
        <v>25</v>
      </c>
      <c r="M606"/>
      <c r="N606" s="37">
        <v>59830</v>
      </c>
      <c r="O606" s="37" t="s">
        <v>344</v>
      </c>
      <c r="P606" s="133" t="s">
        <v>1685</v>
      </c>
      <c r="Q606" s="133" t="s">
        <v>1691</v>
      </c>
    </row>
    <row r="607" spans="6:17" ht="14.5">
      <c r="F607" s="51"/>
      <c r="G607" t="s">
        <v>683</v>
      </c>
      <c r="H607" s="37">
        <v>62390</v>
      </c>
      <c r="I607" s="37">
        <v>62370</v>
      </c>
      <c r="J607" s="37">
        <v>16</v>
      </c>
      <c r="K607" s="54">
        <v>16</v>
      </c>
      <c r="M607"/>
      <c r="N607" s="37">
        <v>59830</v>
      </c>
      <c r="O607" s="37" t="s">
        <v>443</v>
      </c>
      <c r="P607" s="133" t="s">
        <v>1685</v>
      </c>
      <c r="Q607" s="133" t="s">
        <v>1688</v>
      </c>
    </row>
    <row r="608" spans="6:17" ht="14.5">
      <c r="F608" s="51"/>
      <c r="G608" t="s">
        <v>684</v>
      </c>
      <c r="H608" s="37">
        <v>59530</v>
      </c>
      <c r="I608" s="37">
        <v>59259</v>
      </c>
      <c r="J608" s="37">
        <v>16</v>
      </c>
      <c r="K608" s="54">
        <v>16</v>
      </c>
      <c r="M608"/>
      <c r="N608" s="37">
        <v>59830</v>
      </c>
      <c r="O608" s="37" t="s">
        <v>492</v>
      </c>
      <c r="P608" s="133" t="s">
        <v>1685</v>
      </c>
      <c r="Q608" s="133" t="s">
        <v>1686</v>
      </c>
    </row>
    <row r="609" spans="6:17" ht="14.5">
      <c r="F609" s="51"/>
      <c r="G609" t="s">
        <v>685</v>
      </c>
      <c r="H609" s="37">
        <v>59254</v>
      </c>
      <c r="I609" s="37">
        <v>59260</v>
      </c>
      <c r="J609" s="37">
        <v>25</v>
      </c>
      <c r="K609" s="54">
        <v>25</v>
      </c>
      <c r="M609"/>
      <c r="N609" s="37">
        <v>59830</v>
      </c>
      <c r="O609" s="37" t="s">
        <v>974</v>
      </c>
      <c r="P609" s="133" t="s">
        <v>1685</v>
      </c>
      <c r="Q609" s="133" t="s">
        <v>1690</v>
      </c>
    </row>
    <row r="610" spans="6:17" ht="14.5">
      <c r="F610" s="51"/>
      <c r="G610" t="s">
        <v>686</v>
      </c>
      <c r="H610" s="37">
        <v>62580</v>
      </c>
      <c r="I610" s="37">
        <v>62371</v>
      </c>
      <c r="J610" s="37">
        <v>25</v>
      </c>
      <c r="K610" s="54">
        <v>25</v>
      </c>
      <c r="M610"/>
      <c r="N610" s="37">
        <v>59830</v>
      </c>
      <c r="O610" s="37" t="s">
        <v>1560</v>
      </c>
      <c r="P610" s="133" t="s">
        <v>1687</v>
      </c>
      <c r="Q610" s="133" t="s">
        <v>1688</v>
      </c>
    </row>
    <row r="611" spans="6:17" ht="14.5">
      <c r="F611" s="51"/>
      <c r="G611" t="s">
        <v>687</v>
      </c>
      <c r="H611" s="37">
        <v>62810</v>
      </c>
      <c r="I611" s="37">
        <v>62372</v>
      </c>
      <c r="J611" s="37">
        <v>25</v>
      </c>
      <c r="K611" s="54">
        <v>25</v>
      </c>
      <c r="M611"/>
      <c r="N611" s="37">
        <v>59840</v>
      </c>
      <c r="O611" s="37" t="s">
        <v>960</v>
      </c>
      <c r="P611" s="133" t="s">
        <v>1685</v>
      </c>
      <c r="Q611" s="133" t="s">
        <v>1688</v>
      </c>
    </row>
    <row r="612" spans="6:17" ht="14.5">
      <c r="F612" s="51"/>
      <c r="G612" t="s">
        <v>688</v>
      </c>
      <c r="H612" s="37">
        <v>62149</v>
      </c>
      <c r="I612" s="37">
        <v>62373</v>
      </c>
      <c r="J612" s="37">
        <v>25</v>
      </c>
      <c r="K612" s="54">
        <v>25</v>
      </c>
      <c r="M612"/>
      <c r="N612" s="37">
        <v>59840</v>
      </c>
      <c r="O612" s="37" t="s">
        <v>1176</v>
      </c>
      <c r="P612" s="133" t="s">
        <v>1687</v>
      </c>
      <c r="Q612" s="133" t="s">
        <v>1688</v>
      </c>
    </row>
    <row r="613" spans="6:17" ht="14.5">
      <c r="F613" s="51"/>
      <c r="G613" t="s">
        <v>689</v>
      </c>
      <c r="H613" s="37">
        <v>59132</v>
      </c>
      <c r="I613" s="37">
        <v>59261</v>
      </c>
      <c r="J613" s="37">
        <v>25</v>
      </c>
      <c r="K613" s="54">
        <v>30</v>
      </c>
      <c r="M613"/>
      <c r="N613" s="37">
        <v>59840</v>
      </c>
      <c r="O613" s="37" t="s">
        <v>1202</v>
      </c>
      <c r="P613" s="133" t="s">
        <v>1685</v>
      </c>
      <c r="Q613" s="133" t="s">
        <v>1686</v>
      </c>
    </row>
    <row r="614" spans="6:17" ht="14.5">
      <c r="F614" s="51"/>
      <c r="G614" t="s">
        <v>690</v>
      </c>
      <c r="H614" s="37">
        <v>59270</v>
      </c>
      <c r="I614" s="37">
        <v>59262</v>
      </c>
      <c r="J614" s="37">
        <v>25</v>
      </c>
      <c r="K614" s="54">
        <v>25</v>
      </c>
      <c r="M614"/>
      <c r="N614" s="37">
        <v>59850</v>
      </c>
      <c r="O614" s="37" t="s">
        <v>1115</v>
      </c>
      <c r="P614" s="133" t="s">
        <v>1685</v>
      </c>
      <c r="Q614" s="133" t="s">
        <v>1690</v>
      </c>
    </row>
    <row r="615" spans="6:17" ht="14.5">
      <c r="F615" s="51"/>
      <c r="G615" t="s">
        <v>691</v>
      </c>
      <c r="H615" s="37">
        <v>59169</v>
      </c>
      <c r="I615" s="37">
        <v>59263</v>
      </c>
      <c r="J615" s="37">
        <v>25</v>
      </c>
      <c r="K615" s="54">
        <v>25</v>
      </c>
      <c r="M615"/>
      <c r="N615" s="37">
        <v>59860</v>
      </c>
      <c r="O615" s="37" t="s">
        <v>359</v>
      </c>
      <c r="P615" s="133" t="s">
        <v>1687</v>
      </c>
      <c r="Q615" s="133" t="s">
        <v>1688</v>
      </c>
    </row>
    <row r="616" spans="6:17" ht="14.5">
      <c r="F616" s="51"/>
      <c r="G616" t="s">
        <v>692</v>
      </c>
      <c r="H616" s="37">
        <v>59600</v>
      </c>
      <c r="I616" s="37">
        <v>59264</v>
      </c>
      <c r="J616" s="37">
        <v>25</v>
      </c>
      <c r="K616" s="54">
        <v>25</v>
      </c>
      <c r="M616"/>
      <c r="N616" s="37">
        <v>59870</v>
      </c>
      <c r="O616" s="37" t="s">
        <v>342</v>
      </c>
      <c r="P616" s="133" t="s">
        <v>1685</v>
      </c>
      <c r="Q616" s="133" t="s">
        <v>1686</v>
      </c>
    </row>
    <row r="617" spans="6:17" ht="14.5">
      <c r="F617" s="51"/>
      <c r="G617" t="s">
        <v>693</v>
      </c>
      <c r="H617" s="37">
        <v>62121</v>
      </c>
      <c r="I617" s="37">
        <v>62374</v>
      </c>
      <c r="J617" s="37">
        <v>16</v>
      </c>
      <c r="K617" s="54">
        <v>16</v>
      </c>
      <c r="M617"/>
      <c r="N617" s="37">
        <v>59870</v>
      </c>
      <c r="O617" s="37" t="s">
        <v>997</v>
      </c>
      <c r="P617" s="133" t="s">
        <v>1685</v>
      </c>
      <c r="Q617" s="133" t="s">
        <v>1688</v>
      </c>
    </row>
    <row r="618" spans="6:17" ht="14.5">
      <c r="F618" s="51"/>
      <c r="G618" t="s">
        <v>694</v>
      </c>
      <c r="H618" s="37">
        <v>62111</v>
      </c>
      <c r="I618" s="37">
        <v>62375</v>
      </c>
      <c r="J618" s="37">
        <v>16</v>
      </c>
      <c r="K618" s="54">
        <v>16</v>
      </c>
      <c r="M618"/>
      <c r="N618" s="37">
        <v>59870</v>
      </c>
      <c r="O618" s="37" t="s">
        <v>1270</v>
      </c>
      <c r="P618" s="133" t="s">
        <v>1685</v>
      </c>
      <c r="Q618" s="133" t="s">
        <v>1688</v>
      </c>
    </row>
    <row r="619" spans="6:17" ht="14.5">
      <c r="F619" s="51"/>
      <c r="G619" t="s">
        <v>695</v>
      </c>
      <c r="H619" s="37">
        <v>59144</v>
      </c>
      <c r="I619" s="37">
        <v>59265</v>
      </c>
      <c r="J619" s="37">
        <v>25</v>
      </c>
      <c r="K619" s="54">
        <v>25</v>
      </c>
      <c r="M619"/>
      <c r="N619" s="37">
        <v>59870</v>
      </c>
      <c r="O619" s="37" t="s">
        <v>1465</v>
      </c>
      <c r="P619" s="133" t="s">
        <v>1685</v>
      </c>
      <c r="Q619" s="133" t="s">
        <v>1686</v>
      </c>
    </row>
    <row r="620" spans="6:17" ht="14.5">
      <c r="F620" s="51"/>
      <c r="G620" t="s">
        <v>696</v>
      </c>
      <c r="H620" s="37">
        <v>59147</v>
      </c>
      <c r="I620" s="37">
        <v>59266</v>
      </c>
      <c r="J620" s="37">
        <v>25</v>
      </c>
      <c r="K620" s="54">
        <v>25</v>
      </c>
      <c r="M620"/>
      <c r="N620" s="37">
        <v>59870</v>
      </c>
      <c r="O620" s="37" t="s">
        <v>1543</v>
      </c>
      <c r="P620" s="133" t="s">
        <v>1685</v>
      </c>
      <c r="Q620" s="133" t="s">
        <v>1691</v>
      </c>
    </row>
    <row r="621" spans="6:17" ht="14.5">
      <c r="F621" s="51"/>
      <c r="G621" t="s">
        <v>697</v>
      </c>
      <c r="H621" s="37">
        <v>62920</v>
      </c>
      <c r="I621" s="37">
        <v>62376</v>
      </c>
      <c r="J621" s="37">
        <v>25</v>
      </c>
      <c r="K621" s="54">
        <v>25</v>
      </c>
      <c r="M621"/>
      <c r="N621" s="37">
        <v>59870</v>
      </c>
      <c r="O621" s="37" t="s">
        <v>1559</v>
      </c>
      <c r="P621" s="133" t="s">
        <v>1687</v>
      </c>
      <c r="Q621" s="133" t="s">
        <v>1688</v>
      </c>
    </row>
    <row r="622" spans="6:17" ht="14.5">
      <c r="F622" s="51"/>
      <c r="G622" t="s">
        <v>698</v>
      </c>
      <c r="H622" s="37">
        <v>59231</v>
      </c>
      <c r="I622" s="37">
        <v>59267</v>
      </c>
      <c r="J622" s="37">
        <v>16</v>
      </c>
      <c r="K622" s="54">
        <v>16</v>
      </c>
      <c r="M622"/>
      <c r="N622" s="37">
        <v>59870</v>
      </c>
      <c r="O622" s="37" t="s">
        <v>1566</v>
      </c>
      <c r="P622" s="133" t="s">
        <v>1685</v>
      </c>
      <c r="Q622" s="133" t="s">
        <v>1686</v>
      </c>
    </row>
    <row r="623" spans="6:17" ht="14.5">
      <c r="F623" s="51"/>
      <c r="G623" t="s">
        <v>699</v>
      </c>
      <c r="H623" s="37">
        <v>62199</v>
      </c>
      <c r="I623" s="37">
        <v>62377</v>
      </c>
      <c r="J623" s="37">
        <v>25</v>
      </c>
      <c r="K623" s="54">
        <v>25</v>
      </c>
      <c r="M623"/>
      <c r="N623" s="37">
        <v>59880</v>
      </c>
      <c r="O623" s="37" t="s">
        <v>1368</v>
      </c>
      <c r="P623" s="133" t="s">
        <v>1687</v>
      </c>
      <c r="Q623" s="133" t="s">
        <v>1688</v>
      </c>
    </row>
    <row r="624" spans="6:17" ht="14.5">
      <c r="F624" s="51"/>
      <c r="G624" t="s">
        <v>700</v>
      </c>
      <c r="H624" s="37">
        <v>62123</v>
      </c>
      <c r="I624" s="37">
        <v>62378</v>
      </c>
      <c r="J624" s="37">
        <v>25</v>
      </c>
      <c r="K624" s="54">
        <v>25</v>
      </c>
      <c r="M624"/>
      <c r="N624" s="37">
        <v>59890</v>
      </c>
      <c r="O624" s="37" t="s">
        <v>503</v>
      </c>
      <c r="P624" s="133" t="s">
        <v>1685</v>
      </c>
      <c r="Q624" s="133" t="s">
        <v>1688</v>
      </c>
    </row>
    <row r="625" spans="6:17" ht="14.5">
      <c r="F625" s="51"/>
      <c r="G625" t="s">
        <v>701</v>
      </c>
      <c r="H625" s="37">
        <v>62123</v>
      </c>
      <c r="I625" s="37">
        <v>62379</v>
      </c>
      <c r="J625" s="37">
        <v>16</v>
      </c>
      <c r="K625" s="54">
        <v>16</v>
      </c>
      <c r="M625"/>
      <c r="N625" s="37">
        <v>59890</v>
      </c>
      <c r="O625" s="37" t="s">
        <v>1221</v>
      </c>
      <c r="P625" s="133" t="s">
        <v>1685</v>
      </c>
      <c r="Q625" s="133" t="s">
        <v>1688</v>
      </c>
    </row>
    <row r="626" spans="6:17" ht="14.5">
      <c r="F626" s="51"/>
      <c r="G626" t="s">
        <v>702</v>
      </c>
      <c r="H626" s="37">
        <v>62127</v>
      </c>
      <c r="I626" s="37">
        <v>62381</v>
      </c>
      <c r="J626" s="37">
        <v>16</v>
      </c>
      <c r="K626" s="54">
        <v>16</v>
      </c>
      <c r="M626"/>
      <c r="N626" s="37">
        <v>59910</v>
      </c>
      <c r="O626" s="37" t="s">
        <v>312</v>
      </c>
      <c r="P626" s="133" t="s">
        <v>1685</v>
      </c>
      <c r="Q626" s="133" t="s">
        <v>1688</v>
      </c>
    </row>
    <row r="627" spans="6:17" ht="14.5">
      <c r="F627" s="51"/>
      <c r="G627" t="s">
        <v>703</v>
      </c>
      <c r="H627" s="37">
        <v>62870</v>
      </c>
      <c r="I627" s="37">
        <v>62382</v>
      </c>
      <c r="J627" s="37">
        <v>16</v>
      </c>
      <c r="K627" s="54">
        <v>16</v>
      </c>
      <c r="M627"/>
      <c r="N627" s="37">
        <v>59920</v>
      </c>
      <c r="O627" s="37" t="s">
        <v>1227</v>
      </c>
      <c r="P627" s="133" t="s">
        <v>1685</v>
      </c>
      <c r="Q627" s="133" t="s">
        <v>1690</v>
      </c>
    </row>
    <row r="628" spans="6:17" ht="14.5">
      <c r="F628" s="51"/>
      <c r="G628" t="s">
        <v>704</v>
      </c>
      <c r="H628" s="37">
        <v>62530</v>
      </c>
      <c r="I628" s="37">
        <v>62380</v>
      </c>
      <c r="J628" s="37">
        <v>25</v>
      </c>
      <c r="K628" s="54">
        <v>25</v>
      </c>
      <c r="M628"/>
      <c r="N628" s="37">
        <v>59930</v>
      </c>
      <c r="O628" s="37" t="s">
        <v>857</v>
      </c>
      <c r="P628" s="133" t="s">
        <v>1687</v>
      </c>
      <c r="Q628" s="133" t="s">
        <v>1688</v>
      </c>
    </row>
    <row r="629" spans="6:17" ht="14.5">
      <c r="F629" s="51"/>
      <c r="G629" t="s">
        <v>705</v>
      </c>
      <c r="H629" s="37">
        <v>62112</v>
      </c>
      <c r="I629" s="37">
        <v>62383</v>
      </c>
      <c r="J629" s="37">
        <v>25</v>
      </c>
      <c r="K629" s="54">
        <v>25</v>
      </c>
      <c r="M629"/>
      <c r="N629" s="37">
        <v>59940</v>
      </c>
      <c r="O629" s="37" t="s">
        <v>582</v>
      </c>
      <c r="P629" s="133" t="s">
        <v>1685</v>
      </c>
      <c r="Q629" s="133" t="s">
        <v>1688</v>
      </c>
    </row>
    <row r="630" spans="6:17" ht="14.5">
      <c r="F630" s="51"/>
      <c r="G630" t="s">
        <v>706</v>
      </c>
      <c r="H630" s="37">
        <v>59231</v>
      </c>
      <c r="I630" s="37">
        <v>59269</v>
      </c>
      <c r="J630" s="37">
        <v>16</v>
      </c>
      <c r="K630" s="54">
        <v>16</v>
      </c>
      <c r="M630"/>
      <c r="N630" s="37">
        <v>59940</v>
      </c>
      <c r="O630" s="37" t="s">
        <v>892</v>
      </c>
      <c r="P630" s="133" t="s">
        <v>1685</v>
      </c>
      <c r="Q630" s="133" t="s">
        <v>1686</v>
      </c>
    </row>
    <row r="631" spans="6:17" ht="14.5">
      <c r="F631" s="51"/>
      <c r="G631" t="s">
        <v>707</v>
      </c>
      <c r="H631" s="37">
        <v>62147</v>
      </c>
      <c r="I631" s="37">
        <v>62384</v>
      </c>
      <c r="J631" s="37">
        <v>16</v>
      </c>
      <c r="K631" s="54">
        <v>16</v>
      </c>
      <c r="M631"/>
      <c r="N631" s="37">
        <v>59940</v>
      </c>
      <c r="O631" s="37" t="s">
        <v>1096</v>
      </c>
      <c r="P631" s="133" t="s">
        <v>1685</v>
      </c>
      <c r="Q631" s="133" t="s">
        <v>1688</v>
      </c>
    </row>
    <row r="632" spans="6:17" ht="14.5">
      <c r="F632" s="51"/>
      <c r="G632" t="s">
        <v>708</v>
      </c>
      <c r="H632" s="37">
        <v>59760</v>
      </c>
      <c r="I632" s="37">
        <v>59271</v>
      </c>
      <c r="J632" s="37">
        <v>25</v>
      </c>
      <c r="K632" s="54">
        <v>30</v>
      </c>
      <c r="M632"/>
      <c r="N632" s="37">
        <v>59950</v>
      </c>
      <c r="O632" s="37" t="s">
        <v>149</v>
      </c>
      <c r="P632" s="133" t="s">
        <v>1693</v>
      </c>
      <c r="Q632" s="133" t="s">
        <v>1690</v>
      </c>
    </row>
    <row r="633" spans="6:17" ht="14.5">
      <c r="F633" s="51"/>
      <c r="G633" t="s">
        <v>709</v>
      </c>
      <c r="H633" s="37">
        <v>59244</v>
      </c>
      <c r="I633" s="37">
        <v>59270</v>
      </c>
      <c r="J633" s="37">
        <v>16</v>
      </c>
      <c r="K633" s="54">
        <v>16</v>
      </c>
      <c r="M633"/>
      <c r="N633" s="37">
        <v>59960</v>
      </c>
      <c r="O633" s="37" t="s">
        <v>1104</v>
      </c>
      <c r="P633" s="133" t="s">
        <v>1685</v>
      </c>
      <c r="Q633" s="133" t="s">
        <v>1686</v>
      </c>
    </row>
    <row r="634" spans="6:17" ht="14.5">
      <c r="F634" s="51"/>
      <c r="G634" t="s">
        <v>710</v>
      </c>
      <c r="H634" s="37">
        <v>59153</v>
      </c>
      <c r="I634" s="37">
        <v>59272</v>
      </c>
      <c r="J634" s="37">
        <v>25</v>
      </c>
      <c r="K634" s="54">
        <v>30</v>
      </c>
      <c r="M634"/>
      <c r="N634" s="37">
        <v>59970</v>
      </c>
      <c r="O634" s="37" t="s">
        <v>663</v>
      </c>
      <c r="P634" s="133" t="s">
        <v>1693</v>
      </c>
      <c r="Q634" s="133" t="s">
        <v>1690</v>
      </c>
    </row>
    <row r="635" spans="6:17" ht="14.5">
      <c r="F635" s="51"/>
      <c r="G635" t="s">
        <v>711</v>
      </c>
      <c r="H635" s="37">
        <v>62810</v>
      </c>
      <c r="I635" s="37">
        <v>62385</v>
      </c>
      <c r="J635" s="37">
        <v>16</v>
      </c>
      <c r="K635" s="54">
        <v>16</v>
      </c>
      <c r="M635"/>
      <c r="N635" s="37">
        <v>59970</v>
      </c>
      <c r="O635" s="37" t="s">
        <v>1145</v>
      </c>
      <c r="P635" s="133" t="s">
        <v>1685</v>
      </c>
      <c r="Q635" s="133" t="s">
        <v>1688</v>
      </c>
    </row>
    <row r="636" spans="6:17" ht="14.5">
      <c r="F636" s="51"/>
      <c r="G636" t="s">
        <v>712</v>
      </c>
      <c r="H636" s="37">
        <v>59820</v>
      </c>
      <c r="I636" s="37">
        <v>59273</v>
      </c>
      <c r="J636" s="37">
        <v>25</v>
      </c>
      <c r="K636" s="54">
        <v>30</v>
      </c>
      <c r="M636"/>
      <c r="N636" s="37">
        <v>59970</v>
      </c>
      <c r="O636" s="37" t="s">
        <v>1511</v>
      </c>
      <c r="P636" s="133" t="s">
        <v>1693</v>
      </c>
      <c r="Q636" s="133" t="s">
        <v>1690</v>
      </c>
    </row>
    <row r="637" spans="6:17" ht="14.5">
      <c r="F637" s="51"/>
      <c r="G637" t="s">
        <v>713</v>
      </c>
      <c r="H637" s="37">
        <v>62160</v>
      </c>
      <c r="I637" s="37">
        <v>62386</v>
      </c>
      <c r="J637" s="37">
        <v>25</v>
      </c>
      <c r="K637" s="54">
        <v>25</v>
      </c>
      <c r="M637"/>
      <c r="N637" s="37">
        <v>59980</v>
      </c>
      <c r="O637" s="37" t="s">
        <v>261</v>
      </c>
      <c r="P637" s="133" t="s">
        <v>1687</v>
      </c>
      <c r="Q637" s="133" t="s">
        <v>1688</v>
      </c>
    </row>
    <row r="638" spans="6:17" ht="14.5">
      <c r="F638" s="51"/>
      <c r="G638" t="s">
        <v>714</v>
      </c>
      <c r="H638" s="37">
        <v>62450</v>
      </c>
      <c r="I638" s="37">
        <v>62387</v>
      </c>
      <c r="J638" s="37">
        <v>16</v>
      </c>
      <c r="K638" s="54">
        <v>16</v>
      </c>
      <c r="M638"/>
      <c r="N638" s="37">
        <v>59980</v>
      </c>
      <c r="O638" s="37" t="s">
        <v>814</v>
      </c>
      <c r="P638" s="133" t="s">
        <v>1685</v>
      </c>
      <c r="Q638" s="133" t="s">
        <v>1688</v>
      </c>
    </row>
    <row r="639" spans="6:17" ht="14.5">
      <c r="F639" s="51"/>
      <c r="G639" t="s">
        <v>715</v>
      </c>
      <c r="H639" s="37">
        <v>62140</v>
      </c>
      <c r="I639" s="37">
        <v>62388</v>
      </c>
      <c r="J639" s="37">
        <v>25</v>
      </c>
      <c r="K639" s="54">
        <v>25</v>
      </c>
      <c r="M639"/>
      <c r="N639" s="37">
        <v>59980</v>
      </c>
      <c r="O639" s="37" t="s">
        <v>1029</v>
      </c>
      <c r="P639" s="133" t="s">
        <v>1685</v>
      </c>
      <c r="Q639" s="133" t="s">
        <v>1690</v>
      </c>
    </row>
    <row r="640" spans="6:17" ht="14.5">
      <c r="F640" s="51"/>
      <c r="G640" t="s">
        <v>716</v>
      </c>
      <c r="H640" s="37">
        <v>62760</v>
      </c>
      <c r="I640" s="37">
        <v>62389</v>
      </c>
      <c r="J640" s="37">
        <v>16</v>
      </c>
      <c r="K640" s="54">
        <v>16</v>
      </c>
      <c r="M640"/>
      <c r="N640" s="37">
        <v>59980</v>
      </c>
      <c r="O640" s="37" t="s">
        <v>1264</v>
      </c>
      <c r="P640" s="133" t="s">
        <v>1685</v>
      </c>
      <c r="Q640" s="133" t="s">
        <v>1688</v>
      </c>
    </row>
    <row r="641" spans="6:17" ht="14.5">
      <c r="F641" s="51"/>
      <c r="G641" t="s">
        <v>717</v>
      </c>
      <c r="H641" s="37">
        <v>62600</v>
      </c>
      <c r="I641" s="37">
        <v>62390</v>
      </c>
      <c r="J641" s="37">
        <v>25</v>
      </c>
      <c r="K641" s="54">
        <v>25</v>
      </c>
      <c r="M641"/>
      <c r="N641" s="37">
        <v>59980</v>
      </c>
      <c r="O641" s="37" t="s">
        <v>1484</v>
      </c>
      <c r="P641" s="133" t="s">
        <v>1685</v>
      </c>
      <c r="Q641" s="133" t="s">
        <v>1690</v>
      </c>
    </row>
    <row r="642" spans="6:17" ht="14.5">
      <c r="F642" s="51"/>
      <c r="G642" t="s">
        <v>718</v>
      </c>
      <c r="H642" s="37">
        <v>59152</v>
      </c>
      <c r="I642" s="37">
        <v>59275</v>
      </c>
      <c r="J642" s="37">
        <v>25</v>
      </c>
      <c r="K642" s="54">
        <v>25</v>
      </c>
      <c r="M642"/>
      <c r="N642" s="37">
        <v>59990</v>
      </c>
      <c r="O642" s="37" t="s">
        <v>490</v>
      </c>
      <c r="P642" s="133" t="s">
        <v>1692</v>
      </c>
      <c r="Q642" s="133" t="s">
        <v>1691</v>
      </c>
    </row>
    <row r="643" spans="6:17" ht="14.5">
      <c r="F643" s="51"/>
      <c r="G643" t="s">
        <v>719</v>
      </c>
      <c r="H643" s="37">
        <v>62330</v>
      </c>
      <c r="I643" s="37">
        <v>62391</v>
      </c>
      <c r="J643" s="37">
        <v>25</v>
      </c>
      <c r="K643" s="54">
        <v>25</v>
      </c>
      <c r="M643"/>
      <c r="N643" s="37">
        <v>59990</v>
      </c>
      <c r="O643" s="37" t="s">
        <v>591</v>
      </c>
      <c r="P643" s="133" t="s">
        <v>1685</v>
      </c>
      <c r="Q643" s="133" t="s">
        <v>1688</v>
      </c>
    </row>
    <row r="644" spans="6:17" ht="14.5">
      <c r="F644" s="51"/>
      <c r="G644" t="s">
        <v>720</v>
      </c>
      <c r="H644" s="37">
        <v>62128</v>
      </c>
      <c r="I644" s="37">
        <v>62392</v>
      </c>
      <c r="J644" s="37">
        <v>16</v>
      </c>
      <c r="K644" s="54">
        <v>16</v>
      </c>
      <c r="M644"/>
      <c r="N644" s="37">
        <v>59990</v>
      </c>
      <c r="O644" s="37" t="s">
        <v>1005</v>
      </c>
      <c r="P644" s="133" t="s">
        <v>1685</v>
      </c>
      <c r="Q644" s="133" t="s">
        <v>1688</v>
      </c>
    </row>
    <row r="645" spans="6:17" ht="14.5">
      <c r="F645" s="51"/>
      <c r="G645" t="s">
        <v>721</v>
      </c>
      <c r="H645" s="37">
        <v>62370</v>
      </c>
      <c r="I645" s="37">
        <v>62393</v>
      </c>
      <c r="J645" s="37">
        <v>25</v>
      </c>
      <c r="K645" s="54">
        <v>25</v>
      </c>
      <c r="M645"/>
      <c r="N645" s="37">
        <v>59990</v>
      </c>
      <c r="O645" s="37" t="s">
        <v>1203</v>
      </c>
      <c r="P645" s="133" t="s">
        <v>1685</v>
      </c>
      <c r="Q645" s="133" t="s">
        <v>1690</v>
      </c>
    </row>
    <row r="646" spans="6:17" ht="14.5">
      <c r="F646" s="51"/>
      <c r="G646" t="s">
        <v>722</v>
      </c>
      <c r="H646" s="37">
        <v>59287</v>
      </c>
      <c r="I646" s="37">
        <v>59276</v>
      </c>
      <c r="J646" s="37">
        <v>25</v>
      </c>
      <c r="K646" s="54">
        <v>25</v>
      </c>
      <c r="M646"/>
      <c r="N646" s="37">
        <v>59990</v>
      </c>
      <c r="O646" s="37" t="s">
        <v>1284</v>
      </c>
      <c r="P646" s="133" t="s">
        <v>1687</v>
      </c>
      <c r="Q646" s="133" t="s">
        <v>1688</v>
      </c>
    </row>
    <row r="647" spans="6:17" ht="14.5">
      <c r="F647" s="51"/>
      <c r="G647" t="s">
        <v>723</v>
      </c>
      <c r="H647" s="37">
        <v>62140</v>
      </c>
      <c r="I647" s="37">
        <v>62395</v>
      </c>
      <c r="J647" s="37">
        <v>16</v>
      </c>
      <c r="K647" s="54">
        <v>16</v>
      </c>
      <c r="M647"/>
      <c r="N647" s="37">
        <v>59990</v>
      </c>
      <c r="O647" s="37" t="s">
        <v>1395</v>
      </c>
      <c r="P647" s="133" t="s">
        <v>1685</v>
      </c>
      <c r="Q647" s="133" t="s">
        <v>1690</v>
      </c>
    </row>
    <row r="648" spans="6:17" ht="14.5">
      <c r="F648" s="51"/>
      <c r="G648" t="s">
        <v>724</v>
      </c>
      <c r="H648" s="37">
        <v>62130</v>
      </c>
      <c r="I648" s="37">
        <v>62396</v>
      </c>
      <c r="J648" s="37">
        <v>16</v>
      </c>
      <c r="K648" s="54">
        <v>16</v>
      </c>
      <c r="M648"/>
      <c r="N648" s="37">
        <v>59990</v>
      </c>
      <c r="O648" s="37" t="s">
        <v>1399</v>
      </c>
      <c r="P648" s="133" t="s">
        <v>1685</v>
      </c>
      <c r="Q648" s="133" t="s">
        <v>1688</v>
      </c>
    </row>
    <row r="649" spans="6:17" ht="14.5">
      <c r="F649" s="51"/>
      <c r="G649" t="s">
        <v>725</v>
      </c>
      <c r="H649" s="37">
        <v>62340</v>
      </c>
      <c r="I649" s="37">
        <v>62397</v>
      </c>
      <c r="J649" s="37">
        <v>25</v>
      </c>
      <c r="K649" s="54">
        <v>25</v>
      </c>
      <c r="M649"/>
      <c r="N649" s="37">
        <v>62000</v>
      </c>
      <c r="O649" s="37" t="s">
        <v>135</v>
      </c>
      <c r="P649" s="133" t="s">
        <v>1685</v>
      </c>
      <c r="Q649" s="133" t="s">
        <v>1690</v>
      </c>
    </row>
    <row r="650" spans="6:17" ht="14.5">
      <c r="F650" s="51"/>
      <c r="G650" t="s">
        <v>726</v>
      </c>
      <c r="H650" s="37">
        <v>62140</v>
      </c>
      <c r="I650" s="37">
        <v>62398</v>
      </c>
      <c r="J650" s="37">
        <v>16</v>
      </c>
      <c r="K650" s="54">
        <v>16</v>
      </c>
      <c r="M650"/>
      <c r="N650" s="37">
        <v>62000</v>
      </c>
      <c r="O650" s="37" t="s">
        <v>493</v>
      </c>
      <c r="P650" s="133" t="s">
        <v>1685</v>
      </c>
      <c r="Q650" s="133" t="s">
        <v>1690</v>
      </c>
    </row>
    <row r="651" spans="6:17" ht="14.5">
      <c r="F651" s="51"/>
      <c r="G651" t="s">
        <v>727</v>
      </c>
      <c r="H651" s="37">
        <v>59570</v>
      </c>
      <c r="I651" s="37">
        <v>59277</v>
      </c>
      <c r="J651" s="37">
        <v>16</v>
      </c>
      <c r="K651" s="54">
        <v>16</v>
      </c>
      <c r="M651"/>
      <c r="N651" s="37">
        <v>62100</v>
      </c>
      <c r="O651" s="37" t="s">
        <v>382</v>
      </c>
      <c r="P651" s="133" t="s">
        <v>1685</v>
      </c>
      <c r="Q651" s="133" t="s">
        <v>1686</v>
      </c>
    </row>
    <row r="652" spans="6:17" ht="14.5">
      <c r="F652" s="51"/>
      <c r="G652" t="s">
        <v>728</v>
      </c>
      <c r="H652" s="37">
        <v>62123</v>
      </c>
      <c r="I652" s="37">
        <v>62399</v>
      </c>
      <c r="J652" s="37">
        <v>25</v>
      </c>
      <c r="K652" s="54">
        <v>25</v>
      </c>
      <c r="M652"/>
      <c r="N652" s="37">
        <v>62110</v>
      </c>
      <c r="O652" s="37" t="s">
        <v>775</v>
      </c>
      <c r="P652" s="133" t="s">
        <v>1685</v>
      </c>
      <c r="Q652" s="133" t="s">
        <v>1688</v>
      </c>
    </row>
    <row r="653" spans="6:17" ht="14.5">
      <c r="F653" s="51"/>
      <c r="G653" t="s">
        <v>729</v>
      </c>
      <c r="H653" s="37">
        <v>62940</v>
      </c>
      <c r="I653" s="37">
        <v>62400</v>
      </c>
      <c r="J653" s="37">
        <v>25</v>
      </c>
      <c r="K653" s="54">
        <v>30</v>
      </c>
      <c r="M653"/>
      <c r="N653" s="37">
        <v>62111</v>
      </c>
      <c r="O653" s="37" t="s">
        <v>281</v>
      </c>
      <c r="P653" s="133" t="s">
        <v>1687</v>
      </c>
      <c r="Q653" s="133" t="s">
        <v>1688</v>
      </c>
    </row>
    <row r="654" spans="6:17" ht="14.5">
      <c r="F654" s="51"/>
      <c r="G654" t="s">
        <v>730</v>
      </c>
      <c r="H654" s="37">
        <v>62138</v>
      </c>
      <c r="I654" s="37">
        <v>62401</v>
      </c>
      <c r="J654" s="37">
        <v>25</v>
      </c>
      <c r="K654" s="54">
        <v>25</v>
      </c>
      <c r="M654"/>
      <c r="N654" s="37">
        <v>62111</v>
      </c>
      <c r="O654" s="37" t="s">
        <v>639</v>
      </c>
      <c r="P654" s="133" t="s">
        <v>1687</v>
      </c>
      <c r="Q654" s="133" t="s">
        <v>1688</v>
      </c>
    </row>
    <row r="655" spans="6:17" ht="14.5">
      <c r="F655" s="51"/>
      <c r="G655" t="s">
        <v>731</v>
      </c>
      <c r="H655" s="37">
        <v>62830</v>
      </c>
      <c r="I655" s="37">
        <v>62402</v>
      </c>
      <c r="J655" s="37">
        <v>25</v>
      </c>
      <c r="K655" s="54">
        <v>25</v>
      </c>
      <c r="M655"/>
      <c r="N655" s="37">
        <v>62111</v>
      </c>
      <c r="O655" s="37" t="s">
        <v>694</v>
      </c>
      <c r="P655" s="133" t="s">
        <v>1685</v>
      </c>
      <c r="Q655" s="133" t="s">
        <v>1690</v>
      </c>
    </row>
    <row r="656" spans="6:17" ht="14.5">
      <c r="F656" s="51"/>
      <c r="G656" t="s">
        <v>732</v>
      </c>
      <c r="H656" s="37">
        <v>59320</v>
      </c>
      <c r="I656" s="37">
        <v>59278</v>
      </c>
      <c r="J656" s="37">
        <v>25</v>
      </c>
      <c r="K656" s="54">
        <v>30</v>
      </c>
      <c r="M656"/>
      <c r="N656" s="37">
        <v>62111</v>
      </c>
      <c r="O656" s="37" t="s">
        <v>741</v>
      </c>
      <c r="P656" s="133" t="s">
        <v>1692</v>
      </c>
      <c r="Q656" s="133" t="s">
        <v>1691</v>
      </c>
    </row>
    <row r="657" spans="6:17" ht="14.5">
      <c r="F657" s="51"/>
      <c r="G657" t="s">
        <v>733</v>
      </c>
      <c r="H657" s="37">
        <v>62570</v>
      </c>
      <c r="I657" s="37">
        <v>62403</v>
      </c>
      <c r="J657" s="37">
        <v>25</v>
      </c>
      <c r="K657" s="54">
        <v>25</v>
      </c>
      <c r="M657"/>
      <c r="N657" s="37">
        <v>62111</v>
      </c>
      <c r="O657" s="37" t="s">
        <v>767</v>
      </c>
      <c r="P657" s="133" t="s">
        <v>1693</v>
      </c>
      <c r="Q657" s="133" t="s">
        <v>1690</v>
      </c>
    </row>
    <row r="658" spans="6:17" ht="14.5">
      <c r="F658" s="51"/>
      <c r="G658" t="s">
        <v>734</v>
      </c>
      <c r="H658" s="37">
        <v>62760</v>
      </c>
      <c r="I658" s="37">
        <v>62404</v>
      </c>
      <c r="J658" s="37">
        <v>16</v>
      </c>
      <c r="K658" s="54">
        <v>16</v>
      </c>
      <c r="M658"/>
      <c r="N658" s="37">
        <v>62111</v>
      </c>
      <c r="O658" s="37" t="s">
        <v>1059</v>
      </c>
      <c r="P658" s="133" t="s">
        <v>1685</v>
      </c>
      <c r="Q658" s="133" t="s">
        <v>1688</v>
      </c>
    </row>
    <row r="659" spans="6:17" ht="14.5">
      <c r="F659" s="51"/>
      <c r="G659" t="s">
        <v>735</v>
      </c>
      <c r="H659" s="37">
        <v>59250</v>
      </c>
      <c r="I659" s="37">
        <v>59279</v>
      </c>
      <c r="J659" s="37">
        <v>25</v>
      </c>
      <c r="K659" s="54">
        <v>30</v>
      </c>
      <c r="M659"/>
      <c r="N659" s="37">
        <v>62111</v>
      </c>
      <c r="O659" s="37" t="s">
        <v>1195</v>
      </c>
      <c r="P659" s="133" t="s">
        <v>1692</v>
      </c>
      <c r="Q659" s="133" t="s">
        <v>1691</v>
      </c>
    </row>
    <row r="660" spans="6:17" ht="14.5">
      <c r="F660" s="51"/>
      <c r="G660" t="s">
        <v>736</v>
      </c>
      <c r="H660" s="37">
        <v>62118</v>
      </c>
      <c r="I660" s="37">
        <v>62405</v>
      </c>
      <c r="J660" s="37">
        <v>25</v>
      </c>
      <c r="K660" s="54">
        <v>25</v>
      </c>
      <c r="M660"/>
      <c r="N660" s="37">
        <v>62111</v>
      </c>
      <c r="O660" s="37" t="s">
        <v>1311</v>
      </c>
      <c r="P660" s="133" t="s">
        <v>1685</v>
      </c>
      <c r="Q660" s="133" t="s">
        <v>1688</v>
      </c>
    </row>
    <row r="661" spans="6:17" ht="14.5">
      <c r="F661" s="51"/>
      <c r="G661" t="s">
        <v>737</v>
      </c>
      <c r="H661" s="37">
        <v>59151</v>
      </c>
      <c r="I661" s="37">
        <v>59280</v>
      </c>
      <c r="J661" s="37">
        <v>16</v>
      </c>
      <c r="K661" s="54">
        <v>16</v>
      </c>
      <c r="M661"/>
      <c r="N661" s="37">
        <v>62111</v>
      </c>
      <c r="O661" s="37" t="s">
        <v>1428</v>
      </c>
      <c r="P661" s="133" t="s">
        <v>1687</v>
      </c>
      <c r="Q661" s="133" t="s">
        <v>1688</v>
      </c>
    </row>
    <row r="662" spans="6:17" ht="14.5">
      <c r="F662" s="51"/>
      <c r="G662" t="s">
        <v>738</v>
      </c>
      <c r="H662" s="37">
        <v>62121</v>
      </c>
      <c r="I662" s="37">
        <v>62406</v>
      </c>
      <c r="J662" s="37">
        <v>16</v>
      </c>
      <c r="K662" s="54">
        <v>16</v>
      </c>
      <c r="M662"/>
      <c r="N662" s="37">
        <v>62112</v>
      </c>
      <c r="O662" s="37" t="s">
        <v>456</v>
      </c>
      <c r="P662" s="133" t="s">
        <v>1685</v>
      </c>
      <c r="Q662" s="133" t="s">
        <v>1688</v>
      </c>
    </row>
    <row r="663" spans="6:17" ht="14.5">
      <c r="F663" s="51"/>
      <c r="G663" t="s">
        <v>739</v>
      </c>
      <c r="H663" s="37">
        <v>62190</v>
      </c>
      <c r="I663" s="37">
        <v>62407</v>
      </c>
      <c r="J663" s="37">
        <v>25</v>
      </c>
      <c r="K663" s="54">
        <v>25</v>
      </c>
      <c r="M663"/>
      <c r="N663" s="37">
        <v>62112</v>
      </c>
      <c r="O663" s="37" t="s">
        <v>705</v>
      </c>
      <c r="P663" s="133" t="s">
        <v>1687</v>
      </c>
      <c r="Q663" s="133" t="s">
        <v>1688</v>
      </c>
    </row>
    <row r="664" spans="6:17" ht="14.5">
      <c r="F664" s="51"/>
      <c r="G664" t="s">
        <v>740</v>
      </c>
      <c r="H664" s="37">
        <v>62340</v>
      </c>
      <c r="I664" s="37">
        <v>62408</v>
      </c>
      <c r="J664" s="37">
        <v>25</v>
      </c>
      <c r="K664" s="54">
        <v>25</v>
      </c>
      <c r="M664"/>
      <c r="N664" s="37">
        <v>62113</v>
      </c>
      <c r="O664" s="37" t="s">
        <v>872</v>
      </c>
      <c r="P664" s="133" t="s">
        <v>1685</v>
      </c>
      <c r="Q664" s="133" t="s">
        <v>1690</v>
      </c>
    </row>
    <row r="665" spans="6:17" ht="14.5">
      <c r="F665" s="51"/>
      <c r="G665" t="s">
        <v>741</v>
      </c>
      <c r="H665" s="37">
        <v>62111</v>
      </c>
      <c r="I665" s="37">
        <v>62409</v>
      </c>
      <c r="J665" s="37">
        <v>25</v>
      </c>
      <c r="K665" s="54">
        <v>25</v>
      </c>
      <c r="M665"/>
      <c r="N665" s="37">
        <v>62113</v>
      </c>
      <c r="O665" s="37" t="s">
        <v>1313</v>
      </c>
      <c r="P665" s="133" t="s">
        <v>1685</v>
      </c>
      <c r="Q665" s="133" t="s">
        <v>1688</v>
      </c>
    </row>
    <row r="666" spans="6:17" ht="14.5">
      <c r="F666" s="51"/>
      <c r="G666" t="s">
        <v>742</v>
      </c>
      <c r="H666" s="37">
        <v>59496</v>
      </c>
      <c r="I666" s="37">
        <v>59281</v>
      </c>
      <c r="J666" s="37">
        <v>25</v>
      </c>
      <c r="K666" s="54">
        <v>25</v>
      </c>
      <c r="M666"/>
      <c r="N666" s="37">
        <v>62113</v>
      </c>
      <c r="O666" s="37" t="s">
        <v>1507</v>
      </c>
      <c r="P666" s="133" t="s">
        <v>1692</v>
      </c>
      <c r="Q666" s="133" t="s">
        <v>1691</v>
      </c>
    </row>
    <row r="667" spans="6:17" ht="14.5">
      <c r="F667" s="51"/>
      <c r="G667" t="s">
        <v>743</v>
      </c>
      <c r="H667" s="37">
        <v>62124</v>
      </c>
      <c r="I667" s="37">
        <v>62410</v>
      </c>
      <c r="J667" s="37">
        <v>16</v>
      </c>
      <c r="K667" s="54">
        <v>16</v>
      </c>
      <c r="M667"/>
      <c r="N667" s="37">
        <v>62114</v>
      </c>
      <c r="O667" s="37" t="s">
        <v>1320</v>
      </c>
      <c r="P667" s="133" t="s">
        <v>1685</v>
      </c>
      <c r="Q667" s="133" t="s">
        <v>1688</v>
      </c>
    </row>
    <row r="668" spans="6:17" ht="14.5">
      <c r="F668" s="51"/>
      <c r="G668" t="s">
        <v>744</v>
      </c>
      <c r="H668" s="37">
        <v>62390</v>
      </c>
      <c r="I668" s="37">
        <v>62411</v>
      </c>
      <c r="J668" s="37">
        <v>16</v>
      </c>
      <c r="K668" s="54">
        <v>16</v>
      </c>
      <c r="M668"/>
      <c r="N668" s="37">
        <v>62116</v>
      </c>
      <c r="O668" s="37" t="s">
        <v>80</v>
      </c>
      <c r="P668" s="133" t="s">
        <v>1685</v>
      </c>
      <c r="Q668" s="133" t="s">
        <v>1688</v>
      </c>
    </row>
    <row r="669" spans="6:17" ht="14.5">
      <c r="F669" s="51"/>
      <c r="G669" t="s">
        <v>745</v>
      </c>
      <c r="H669" s="37">
        <v>59670</v>
      </c>
      <c r="I669" s="37">
        <v>59282</v>
      </c>
      <c r="J669" s="37">
        <v>16</v>
      </c>
      <c r="K669" s="54">
        <v>16</v>
      </c>
      <c r="M669"/>
      <c r="N669" s="37">
        <v>62116</v>
      </c>
      <c r="O669" s="37" t="s">
        <v>88</v>
      </c>
      <c r="P669" s="133" t="s">
        <v>1685</v>
      </c>
      <c r="Q669" s="133" t="s">
        <v>1690</v>
      </c>
    </row>
    <row r="670" spans="6:17" ht="14.5">
      <c r="F670" s="51"/>
      <c r="G670" t="s">
        <v>746</v>
      </c>
      <c r="H670" s="37">
        <v>62132</v>
      </c>
      <c r="I670" s="37">
        <v>62412</v>
      </c>
      <c r="J670" s="37">
        <v>25</v>
      </c>
      <c r="K670" s="54">
        <v>25</v>
      </c>
      <c r="M670"/>
      <c r="N670" s="37">
        <v>62116</v>
      </c>
      <c r="O670" s="37" t="s">
        <v>180</v>
      </c>
      <c r="P670" s="133" t="s">
        <v>1685</v>
      </c>
      <c r="Q670" s="133" t="s">
        <v>1690</v>
      </c>
    </row>
    <row r="671" spans="6:17" ht="14.5">
      <c r="F671" s="51"/>
      <c r="G671" t="s">
        <v>747</v>
      </c>
      <c r="H671" s="37">
        <v>59138</v>
      </c>
      <c r="I671" s="37">
        <v>59283</v>
      </c>
      <c r="J671" s="37">
        <v>25</v>
      </c>
      <c r="K671" s="54">
        <v>25</v>
      </c>
      <c r="M671"/>
      <c r="N671" s="37">
        <v>62116</v>
      </c>
      <c r="O671" s="37" t="s">
        <v>365</v>
      </c>
      <c r="P671" s="133" t="s">
        <v>1685</v>
      </c>
      <c r="Q671" s="133" t="s">
        <v>1686</v>
      </c>
    </row>
    <row r="672" spans="6:17" ht="14.5">
      <c r="F672" s="51"/>
      <c r="G672" t="s">
        <v>748</v>
      </c>
      <c r="H672" s="37">
        <v>62440</v>
      </c>
      <c r="I672" s="37">
        <v>62413</v>
      </c>
      <c r="J672" s="37">
        <v>25</v>
      </c>
      <c r="K672" s="54">
        <v>25</v>
      </c>
      <c r="M672"/>
      <c r="N672" s="37">
        <v>62116</v>
      </c>
      <c r="O672" s="37" t="s">
        <v>513</v>
      </c>
      <c r="P672" s="133" t="s">
        <v>1687</v>
      </c>
      <c r="Q672" s="133" t="s">
        <v>1688</v>
      </c>
    </row>
    <row r="673" spans="6:17" ht="14.5">
      <c r="F673" s="51"/>
      <c r="G673" t="s">
        <v>749</v>
      </c>
      <c r="H673" s="37">
        <v>59178</v>
      </c>
      <c r="I673" s="37">
        <v>59284</v>
      </c>
      <c r="J673" s="37">
        <v>25</v>
      </c>
      <c r="K673" s="54">
        <v>25</v>
      </c>
      <c r="M673"/>
      <c r="N673" s="37">
        <v>62116</v>
      </c>
      <c r="O673" s="37" t="s">
        <v>1213</v>
      </c>
      <c r="P673" s="133" t="s">
        <v>1687</v>
      </c>
      <c r="Q673" s="133" t="s">
        <v>1686</v>
      </c>
    </row>
    <row r="674" spans="6:17" ht="14.5">
      <c r="F674" s="51"/>
      <c r="G674" t="s">
        <v>750</v>
      </c>
      <c r="H674" s="37">
        <v>59198</v>
      </c>
      <c r="I674" s="37">
        <v>59285</v>
      </c>
      <c r="J674" s="37">
        <v>25</v>
      </c>
      <c r="K674" s="54">
        <v>25</v>
      </c>
      <c r="M674"/>
      <c r="N674" s="37">
        <v>62117</v>
      </c>
      <c r="O674" s="37" t="s">
        <v>348</v>
      </c>
      <c r="P674" s="133" t="s">
        <v>1687</v>
      </c>
      <c r="Q674" s="133" t="s">
        <v>1686</v>
      </c>
    </row>
    <row r="675" spans="6:17" ht="14.5">
      <c r="F675" s="51"/>
      <c r="G675" t="s">
        <v>751</v>
      </c>
      <c r="H675" s="37">
        <v>59320</v>
      </c>
      <c r="I675" s="37">
        <v>59286</v>
      </c>
      <c r="J675" s="37">
        <v>25</v>
      </c>
      <c r="K675" s="54">
        <v>50</v>
      </c>
      <c r="M675"/>
      <c r="N675" s="37">
        <v>62118</v>
      </c>
      <c r="O675" s="37" t="s">
        <v>279</v>
      </c>
      <c r="P675" s="133" t="s">
        <v>1692</v>
      </c>
      <c r="Q675" s="133" t="s">
        <v>1691</v>
      </c>
    </row>
    <row r="676" spans="6:17" ht="14.5">
      <c r="F676" s="51"/>
      <c r="G676" t="s">
        <v>752</v>
      </c>
      <c r="H676" s="37">
        <v>62156</v>
      </c>
      <c r="I676" s="37">
        <v>62414</v>
      </c>
      <c r="J676" s="37">
        <v>25</v>
      </c>
      <c r="K676" s="54">
        <v>25</v>
      </c>
      <c r="M676"/>
      <c r="N676" s="37">
        <v>62118</v>
      </c>
      <c r="O676" s="37" t="s">
        <v>604</v>
      </c>
      <c r="P676" s="133" t="s">
        <v>1685</v>
      </c>
      <c r="Q676" s="133" t="s">
        <v>1688</v>
      </c>
    </row>
    <row r="677" spans="6:17" ht="14.5">
      <c r="F677" s="51"/>
      <c r="G677" t="s">
        <v>753</v>
      </c>
      <c r="H677" s="37">
        <v>59191</v>
      </c>
      <c r="I677" s="37">
        <v>59287</v>
      </c>
      <c r="J677" s="37">
        <v>25</v>
      </c>
      <c r="K677" s="54">
        <v>25</v>
      </c>
      <c r="M677"/>
      <c r="N677" s="37">
        <v>62118</v>
      </c>
      <c r="O677" s="37" t="s">
        <v>736</v>
      </c>
      <c r="P677" s="133" t="s">
        <v>1685</v>
      </c>
      <c r="Q677" s="133" t="s">
        <v>1686</v>
      </c>
    </row>
    <row r="678" spans="6:17" ht="14.5">
      <c r="F678" s="51"/>
      <c r="G678" t="s">
        <v>754</v>
      </c>
      <c r="H678" s="37">
        <v>59121</v>
      </c>
      <c r="I678" s="37">
        <v>59288</v>
      </c>
      <c r="J678" s="37">
        <v>25</v>
      </c>
      <c r="K678" s="54">
        <v>25</v>
      </c>
      <c r="M678"/>
      <c r="N678" s="37">
        <v>62118</v>
      </c>
      <c r="O678" s="37" t="s">
        <v>1062</v>
      </c>
      <c r="P678" s="133" t="s">
        <v>1687</v>
      </c>
      <c r="Q678" s="133" t="s">
        <v>1686</v>
      </c>
    </row>
    <row r="679" spans="6:17" ht="14.5">
      <c r="F679" s="51"/>
      <c r="G679" t="s">
        <v>755</v>
      </c>
      <c r="H679" s="37">
        <v>59294</v>
      </c>
      <c r="I679" s="37">
        <v>59289</v>
      </c>
      <c r="J679" s="37">
        <v>25</v>
      </c>
      <c r="K679" s="54">
        <v>25</v>
      </c>
      <c r="M679"/>
      <c r="N679" s="37">
        <v>62118</v>
      </c>
      <c r="O679" s="37" t="s">
        <v>1174</v>
      </c>
      <c r="P679" s="133" t="s">
        <v>1685</v>
      </c>
      <c r="Q679" s="133" t="s">
        <v>1686</v>
      </c>
    </row>
    <row r="680" spans="6:17" ht="14.5">
      <c r="F680" s="51"/>
      <c r="G680" t="s">
        <v>756</v>
      </c>
      <c r="H680" s="37">
        <v>62144</v>
      </c>
      <c r="I680" s="37">
        <v>62415</v>
      </c>
      <c r="J680" s="37">
        <v>25</v>
      </c>
      <c r="K680" s="54">
        <v>25</v>
      </c>
      <c r="M680"/>
      <c r="N680" s="37">
        <v>62118</v>
      </c>
      <c r="O680" s="37" t="s">
        <v>1190</v>
      </c>
      <c r="P680" s="133" t="s">
        <v>1685</v>
      </c>
      <c r="Q680" s="133" t="s">
        <v>1688</v>
      </c>
    </row>
    <row r="681" spans="6:17" ht="14.5">
      <c r="F681" s="51"/>
      <c r="G681" t="s">
        <v>757</v>
      </c>
      <c r="H681" s="37">
        <v>62130</v>
      </c>
      <c r="I681" s="37">
        <v>62416</v>
      </c>
      <c r="J681" s="37">
        <v>16</v>
      </c>
      <c r="K681" s="54">
        <v>16</v>
      </c>
      <c r="M681"/>
      <c r="N681" s="37">
        <v>62118</v>
      </c>
      <c r="O681" s="37" t="s">
        <v>1282</v>
      </c>
      <c r="P681" s="133" t="s">
        <v>1685</v>
      </c>
      <c r="Q681" s="133" t="s">
        <v>1688</v>
      </c>
    </row>
    <row r="682" spans="6:17" ht="14.5">
      <c r="F682" s="51"/>
      <c r="G682" t="s">
        <v>758</v>
      </c>
      <c r="H682" s="37">
        <v>62810</v>
      </c>
      <c r="I682" s="37">
        <v>62418</v>
      </c>
      <c r="J682" s="37">
        <v>25</v>
      </c>
      <c r="K682" s="54">
        <v>25</v>
      </c>
      <c r="M682"/>
      <c r="N682" s="37">
        <v>62119</v>
      </c>
      <c r="O682" s="37" t="s">
        <v>516</v>
      </c>
      <c r="P682" s="133" t="s">
        <v>1685</v>
      </c>
      <c r="Q682" s="133" t="s">
        <v>1688</v>
      </c>
    </row>
    <row r="683" spans="6:17" ht="14.5">
      <c r="F683" s="51"/>
      <c r="G683" t="s">
        <v>759</v>
      </c>
      <c r="H683" s="37">
        <v>59440</v>
      </c>
      <c r="I683" s="37">
        <v>59290</v>
      </c>
      <c r="J683" s="37">
        <v>16</v>
      </c>
      <c r="K683" s="54">
        <v>16</v>
      </c>
      <c r="M683"/>
      <c r="N683" s="37">
        <v>62120</v>
      </c>
      <c r="O683" s="37" t="s">
        <v>94</v>
      </c>
      <c r="P683" s="133" t="s">
        <v>1685</v>
      </c>
      <c r="Q683" s="133" t="s">
        <v>1686</v>
      </c>
    </row>
    <row r="684" spans="6:17" ht="14.5">
      <c r="F684" s="51"/>
      <c r="G684" t="s">
        <v>760</v>
      </c>
      <c r="H684" s="37">
        <v>62850</v>
      </c>
      <c r="I684" s="37">
        <v>62419</v>
      </c>
      <c r="J684" s="37">
        <v>16</v>
      </c>
      <c r="K684" s="54">
        <v>16</v>
      </c>
      <c r="M684"/>
      <c r="N684" s="37">
        <v>62120</v>
      </c>
      <c r="O684" s="37" t="s">
        <v>295</v>
      </c>
      <c r="P684" s="133" t="s">
        <v>1685</v>
      </c>
      <c r="Q684" s="133" t="s">
        <v>1690</v>
      </c>
    </row>
    <row r="685" spans="6:17" ht="14.5">
      <c r="F685" s="51"/>
      <c r="G685" t="s">
        <v>761</v>
      </c>
      <c r="H685" s="37">
        <v>59330</v>
      </c>
      <c r="I685" s="37">
        <v>59291</v>
      </c>
      <c r="J685" s="37">
        <v>25</v>
      </c>
      <c r="K685" s="54">
        <v>30</v>
      </c>
      <c r="M685"/>
      <c r="N685" s="37">
        <v>62120</v>
      </c>
      <c r="O685" s="37" t="s">
        <v>394</v>
      </c>
      <c r="P685" s="133" t="s">
        <v>1685</v>
      </c>
      <c r="Q685" s="133" t="s">
        <v>1686</v>
      </c>
    </row>
    <row r="686" spans="6:17" ht="14.5">
      <c r="F686" s="51"/>
      <c r="G686" t="s">
        <v>762</v>
      </c>
      <c r="H686" s="37">
        <v>59255</v>
      </c>
      <c r="I686" s="37">
        <v>59292</v>
      </c>
      <c r="J686" s="37">
        <v>25</v>
      </c>
      <c r="K686" s="54">
        <v>25</v>
      </c>
      <c r="M686"/>
      <c r="N686" s="37">
        <v>62120</v>
      </c>
      <c r="O686" s="37" t="s">
        <v>879</v>
      </c>
      <c r="P686" s="133" t="s">
        <v>1687</v>
      </c>
      <c r="Q686" s="133" t="s">
        <v>1686</v>
      </c>
    </row>
    <row r="687" spans="6:17" ht="14.5">
      <c r="F687" s="51"/>
      <c r="G687" t="s">
        <v>763</v>
      </c>
      <c r="H687" s="37">
        <v>62350</v>
      </c>
      <c r="I687" s="37">
        <v>59293</v>
      </c>
      <c r="J687" s="37">
        <v>25</v>
      </c>
      <c r="K687" s="54">
        <v>25</v>
      </c>
      <c r="M687"/>
      <c r="N687" s="37">
        <v>62120</v>
      </c>
      <c r="O687" s="37" t="s">
        <v>951</v>
      </c>
      <c r="P687" s="133" t="s">
        <v>1685</v>
      </c>
      <c r="Q687" s="133" t="s">
        <v>1690</v>
      </c>
    </row>
    <row r="688" spans="6:17" ht="14.5">
      <c r="F688" s="51"/>
      <c r="G688" t="s">
        <v>764</v>
      </c>
      <c r="H688" s="37">
        <v>62147</v>
      </c>
      <c r="I688" s="37">
        <v>62421</v>
      </c>
      <c r="J688" s="37">
        <v>16</v>
      </c>
      <c r="K688" s="54">
        <v>16</v>
      </c>
      <c r="M688"/>
      <c r="N688" s="37">
        <v>62120</v>
      </c>
      <c r="O688" s="37" t="s">
        <v>991</v>
      </c>
      <c r="P688" s="133" t="s">
        <v>1685</v>
      </c>
      <c r="Q688" s="133" t="s">
        <v>1688</v>
      </c>
    </row>
    <row r="689" spans="6:17" ht="14.5">
      <c r="F689" s="51"/>
      <c r="G689" t="s">
        <v>765</v>
      </c>
      <c r="H689" s="37">
        <v>59265</v>
      </c>
      <c r="I689" s="37">
        <v>59294</v>
      </c>
      <c r="J689" s="37">
        <v>25</v>
      </c>
      <c r="K689" s="54">
        <v>25</v>
      </c>
      <c r="M689"/>
      <c r="N689" s="37">
        <v>62120</v>
      </c>
      <c r="O689" s="37" t="s">
        <v>1031</v>
      </c>
      <c r="P689" s="133" t="s">
        <v>1685</v>
      </c>
      <c r="Q689" s="133" t="s">
        <v>1686</v>
      </c>
    </row>
    <row r="690" spans="6:17" ht="14.5">
      <c r="F690" s="51"/>
      <c r="G690" t="s">
        <v>766</v>
      </c>
      <c r="H690" s="37">
        <v>59190</v>
      </c>
      <c r="I690" s="37">
        <v>59295</v>
      </c>
      <c r="J690" s="37">
        <v>25</v>
      </c>
      <c r="K690" s="54">
        <v>30</v>
      </c>
      <c r="M690"/>
      <c r="N690" s="37">
        <v>62120</v>
      </c>
      <c r="O690" s="37" t="s">
        <v>1125</v>
      </c>
      <c r="P690" s="133" t="s">
        <v>1685</v>
      </c>
      <c r="Q690" s="133" t="s">
        <v>1690</v>
      </c>
    </row>
    <row r="691" spans="6:17" ht="14.5">
      <c r="F691" s="51"/>
      <c r="G691" t="s">
        <v>767</v>
      </c>
      <c r="H691" s="37">
        <v>62111</v>
      </c>
      <c r="I691" s="37">
        <v>62422</v>
      </c>
      <c r="J691" s="37">
        <v>16</v>
      </c>
      <c r="K691" s="54">
        <v>16</v>
      </c>
      <c r="M691"/>
      <c r="N691" s="37">
        <v>62120</v>
      </c>
      <c r="O691" s="37" t="s">
        <v>1220</v>
      </c>
      <c r="P691" s="133" t="s">
        <v>1685</v>
      </c>
      <c r="Q691" s="133" t="s">
        <v>1688</v>
      </c>
    </row>
    <row r="692" spans="6:17" ht="14.5">
      <c r="F692" s="51"/>
      <c r="G692" t="s">
        <v>768</v>
      </c>
      <c r="H692" s="37">
        <v>59530</v>
      </c>
      <c r="I692" s="37">
        <v>59296</v>
      </c>
      <c r="J692" s="37">
        <v>16</v>
      </c>
      <c r="K692" s="54">
        <v>16</v>
      </c>
      <c r="M692"/>
      <c r="N692" s="37">
        <v>62120</v>
      </c>
      <c r="O692" s="37" t="s">
        <v>1225</v>
      </c>
      <c r="P692" s="133" t="s">
        <v>1685</v>
      </c>
      <c r="Q692" s="133" t="s">
        <v>1686</v>
      </c>
    </row>
    <row r="693" spans="6:17" ht="14.5">
      <c r="F693" s="51"/>
      <c r="G693" t="s">
        <v>769</v>
      </c>
      <c r="H693" s="37">
        <v>59171</v>
      </c>
      <c r="I693" s="37">
        <v>59297</v>
      </c>
      <c r="J693" s="37">
        <v>25</v>
      </c>
      <c r="K693" s="54">
        <v>25</v>
      </c>
      <c r="M693"/>
      <c r="N693" s="37">
        <v>62120</v>
      </c>
      <c r="O693" s="37" t="s">
        <v>1232</v>
      </c>
      <c r="P693" s="133" t="s">
        <v>1687</v>
      </c>
      <c r="Q693" s="133" t="s">
        <v>1686</v>
      </c>
    </row>
    <row r="694" spans="6:17" ht="14.5">
      <c r="F694" s="51"/>
      <c r="G694" t="s">
        <v>770</v>
      </c>
      <c r="H694" s="37">
        <v>62570</v>
      </c>
      <c r="I694" s="37">
        <v>62423</v>
      </c>
      <c r="J694" s="37">
        <v>25</v>
      </c>
      <c r="K694" s="54">
        <v>25</v>
      </c>
      <c r="M694"/>
      <c r="N694" s="37">
        <v>62120</v>
      </c>
      <c r="O694" s="37" t="s">
        <v>1246</v>
      </c>
      <c r="P694" s="133" t="s">
        <v>1693</v>
      </c>
      <c r="Q694" s="133" t="s">
        <v>1690</v>
      </c>
    </row>
    <row r="695" spans="6:17" ht="14.5">
      <c r="F695" s="51"/>
      <c r="G695" t="s">
        <v>771</v>
      </c>
      <c r="H695" s="37">
        <v>59510</v>
      </c>
      <c r="I695" s="37">
        <v>59299</v>
      </c>
      <c r="J695" s="37">
        <v>25</v>
      </c>
      <c r="K695" s="54">
        <v>30</v>
      </c>
      <c r="M695"/>
      <c r="N695" s="37">
        <v>62120</v>
      </c>
      <c r="O695" s="37" t="s">
        <v>1258</v>
      </c>
      <c r="P695" s="133" t="s">
        <v>1692</v>
      </c>
      <c r="Q695" s="133" t="s">
        <v>1691</v>
      </c>
    </row>
    <row r="696" spans="6:17" ht="14.5">
      <c r="F696" s="51"/>
      <c r="G696" t="s">
        <v>772</v>
      </c>
      <c r="H696" s="37">
        <v>59247</v>
      </c>
      <c r="I696" s="37">
        <v>59300</v>
      </c>
      <c r="J696" s="37">
        <v>16</v>
      </c>
      <c r="K696" s="54">
        <v>16</v>
      </c>
      <c r="M696"/>
      <c r="N696" s="37">
        <v>62120</v>
      </c>
      <c r="O696" s="37" t="s">
        <v>1285</v>
      </c>
      <c r="P696" s="133" t="s">
        <v>1685</v>
      </c>
      <c r="Q696" s="133" t="s">
        <v>1686</v>
      </c>
    </row>
    <row r="697" spans="6:17" ht="14.5">
      <c r="F697" s="51"/>
      <c r="G697" t="s">
        <v>773</v>
      </c>
      <c r="H697" s="37">
        <v>62182</v>
      </c>
      <c r="I697" s="37">
        <v>62424</v>
      </c>
      <c r="J697" s="37">
        <v>16</v>
      </c>
      <c r="K697" s="54">
        <v>16</v>
      </c>
      <c r="M697"/>
      <c r="N697" s="37">
        <v>62120</v>
      </c>
      <c r="O697" s="37" t="s">
        <v>1290</v>
      </c>
      <c r="P697" s="133" t="s">
        <v>1685</v>
      </c>
      <c r="Q697" s="133" t="s">
        <v>1688</v>
      </c>
    </row>
    <row r="698" spans="6:17" ht="14.5">
      <c r="F698" s="51"/>
      <c r="G698" t="s">
        <v>774</v>
      </c>
      <c r="H698" s="37">
        <v>62175</v>
      </c>
      <c r="I698" s="37">
        <v>62425</v>
      </c>
      <c r="J698" s="37">
        <v>25</v>
      </c>
      <c r="K698" s="54">
        <v>25</v>
      </c>
      <c r="M698"/>
      <c r="N698" s="37">
        <v>62120</v>
      </c>
      <c r="O698" s="37" t="s">
        <v>1341</v>
      </c>
      <c r="P698" s="133" t="s">
        <v>1685</v>
      </c>
      <c r="Q698" s="133" t="s">
        <v>1688</v>
      </c>
    </row>
    <row r="699" spans="6:17" ht="14.5">
      <c r="F699" s="51"/>
      <c r="G699" t="s">
        <v>775</v>
      </c>
      <c r="H699" s="37">
        <v>62110</v>
      </c>
      <c r="I699" s="37">
        <v>62427</v>
      </c>
      <c r="J699" s="37">
        <v>25</v>
      </c>
      <c r="K699" s="54">
        <v>30</v>
      </c>
      <c r="M699"/>
      <c r="N699" s="37">
        <v>62120</v>
      </c>
      <c r="O699" s="37" t="s">
        <v>1562</v>
      </c>
      <c r="P699" s="133" t="s">
        <v>1687</v>
      </c>
      <c r="Q699" s="133" t="s">
        <v>1688</v>
      </c>
    </row>
    <row r="700" spans="6:17" ht="14.5">
      <c r="F700" s="51"/>
      <c r="G700" t="s">
        <v>776</v>
      </c>
      <c r="H700" s="37">
        <v>62128</v>
      </c>
      <c r="I700" s="37">
        <v>62426</v>
      </c>
      <c r="J700" s="37">
        <v>16</v>
      </c>
      <c r="K700" s="54">
        <v>16</v>
      </c>
      <c r="M700"/>
      <c r="N700" s="37">
        <v>62120</v>
      </c>
      <c r="O700" s="37" t="s">
        <v>1607</v>
      </c>
      <c r="P700" s="133" t="s">
        <v>1685</v>
      </c>
      <c r="Q700" s="133" t="s">
        <v>1688</v>
      </c>
    </row>
    <row r="701" spans="6:17" ht="14.5">
      <c r="F701" s="51"/>
      <c r="G701" t="s">
        <v>777</v>
      </c>
      <c r="H701" s="37">
        <v>62128</v>
      </c>
      <c r="I701" s="37">
        <v>62428</v>
      </c>
      <c r="J701" s="37">
        <v>25</v>
      </c>
      <c r="K701" s="54">
        <v>25</v>
      </c>
      <c r="M701"/>
      <c r="N701" s="37">
        <v>62120</v>
      </c>
      <c r="O701" s="37" t="s">
        <v>1608</v>
      </c>
      <c r="P701" s="133" t="s">
        <v>1685</v>
      </c>
      <c r="Q701" s="133" t="s">
        <v>1688</v>
      </c>
    </row>
    <row r="702" spans="6:17" ht="14.5">
      <c r="F702" s="51"/>
      <c r="G702" t="s">
        <v>778</v>
      </c>
      <c r="H702" s="37">
        <v>62142</v>
      </c>
      <c r="I702" s="37">
        <v>62429</v>
      </c>
      <c r="J702" s="37">
        <v>25</v>
      </c>
      <c r="K702" s="54">
        <v>25</v>
      </c>
      <c r="M702"/>
      <c r="N702" s="37">
        <v>62121</v>
      </c>
      <c r="O702" s="37" t="s">
        <v>84</v>
      </c>
      <c r="P702" s="133" t="s">
        <v>1685</v>
      </c>
      <c r="Q702" s="133" t="s">
        <v>1690</v>
      </c>
    </row>
    <row r="703" spans="6:17" ht="14.5">
      <c r="F703" s="51"/>
      <c r="G703" t="s">
        <v>779</v>
      </c>
      <c r="H703" s="37">
        <v>62760</v>
      </c>
      <c r="I703" s="37">
        <v>62430</v>
      </c>
      <c r="J703" s="37">
        <v>16</v>
      </c>
      <c r="K703" s="54">
        <v>16</v>
      </c>
      <c r="M703"/>
      <c r="N703" s="37">
        <v>62121</v>
      </c>
      <c r="O703" s="37" t="s">
        <v>85</v>
      </c>
      <c r="P703" s="133" t="s">
        <v>1685</v>
      </c>
      <c r="Q703" s="133" t="s">
        <v>1688</v>
      </c>
    </row>
    <row r="704" spans="6:17" ht="14.5">
      <c r="F704" s="51"/>
      <c r="G704" t="s">
        <v>780</v>
      </c>
      <c r="H704" s="37">
        <v>62129</v>
      </c>
      <c r="I704" s="37">
        <v>62431</v>
      </c>
      <c r="J704" s="37">
        <v>25</v>
      </c>
      <c r="K704" s="54">
        <v>25</v>
      </c>
      <c r="M704"/>
      <c r="N704" s="37">
        <v>62121</v>
      </c>
      <c r="O704" s="37" t="s">
        <v>237</v>
      </c>
      <c r="P704" s="133" t="s">
        <v>1685</v>
      </c>
      <c r="Q704" s="133" t="s">
        <v>1690</v>
      </c>
    </row>
    <row r="705" spans="6:17" ht="14.5">
      <c r="F705" s="51"/>
      <c r="G705" t="s">
        <v>781</v>
      </c>
      <c r="H705" s="37">
        <v>62850</v>
      </c>
      <c r="I705" s="37">
        <v>62432</v>
      </c>
      <c r="J705" s="37">
        <v>16</v>
      </c>
      <c r="K705" s="54">
        <v>16</v>
      </c>
      <c r="M705"/>
      <c r="N705" s="37">
        <v>62121</v>
      </c>
      <c r="O705" s="37" t="s">
        <v>283</v>
      </c>
      <c r="P705" s="133" t="s">
        <v>1685</v>
      </c>
      <c r="Q705" s="133" t="s">
        <v>1690</v>
      </c>
    </row>
    <row r="706" spans="6:17" ht="14.5">
      <c r="F706" s="51"/>
      <c r="G706" t="s">
        <v>782</v>
      </c>
      <c r="H706" s="37">
        <v>59199</v>
      </c>
      <c r="I706" s="37">
        <v>59301</v>
      </c>
      <c r="J706" s="37">
        <v>25</v>
      </c>
      <c r="K706" s="54">
        <v>25</v>
      </c>
      <c r="M706"/>
      <c r="N706" s="37">
        <v>62121</v>
      </c>
      <c r="O706" s="37" t="s">
        <v>466</v>
      </c>
      <c r="P706" s="133" t="s">
        <v>1687</v>
      </c>
      <c r="Q706" s="133" t="s">
        <v>1686</v>
      </c>
    </row>
    <row r="707" spans="6:17" ht="14.5">
      <c r="F707" s="51"/>
      <c r="G707" t="s">
        <v>783</v>
      </c>
      <c r="H707" s="37">
        <v>62130</v>
      </c>
      <c r="I707" s="37">
        <v>62433</v>
      </c>
      <c r="J707" s="37">
        <v>16</v>
      </c>
      <c r="K707" s="54">
        <v>16</v>
      </c>
      <c r="M707"/>
      <c r="N707" s="37">
        <v>62121</v>
      </c>
      <c r="O707" s="37" t="s">
        <v>569</v>
      </c>
      <c r="P707" s="133" t="s">
        <v>1685</v>
      </c>
      <c r="Q707" s="133" t="s">
        <v>1688</v>
      </c>
    </row>
    <row r="708" spans="6:17" ht="14.5">
      <c r="F708" s="51"/>
      <c r="G708" t="s">
        <v>784</v>
      </c>
      <c r="H708" s="37">
        <v>59195</v>
      </c>
      <c r="I708" s="37">
        <v>59302</v>
      </c>
      <c r="J708" s="37">
        <v>25</v>
      </c>
      <c r="K708" s="54">
        <v>25</v>
      </c>
      <c r="M708"/>
      <c r="N708" s="37">
        <v>62121</v>
      </c>
      <c r="O708" s="37" t="s">
        <v>693</v>
      </c>
      <c r="P708" s="133" t="s">
        <v>1687</v>
      </c>
      <c r="Q708" s="133" t="s">
        <v>1686</v>
      </c>
    </row>
    <row r="709" spans="6:17" ht="14.5">
      <c r="F709" s="51"/>
      <c r="G709" t="s">
        <v>785</v>
      </c>
      <c r="H709" s="37">
        <v>59134</v>
      </c>
      <c r="I709" s="37">
        <v>59303</v>
      </c>
      <c r="J709" s="37">
        <v>25</v>
      </c>
      <c r="K709" s="54">
        <v>25</v>
      </c>
      <c r="M709"/>
      <c r="N709" s="37">
        <v>62121</v>
      </c>
      <c r="O709" s="37" t="s">
        <v>738</v>
      </c>
      <c r="P709" s="133" t="s">
        <v>1692</v>
      </c>
      <c r="Q709" s="133" t="s">
        <v>1691</v>
      </c>
    </row>
    <row r="710" spans="6:17" ht="14.5">
      <c r="F710" s="51"/>
      <c r="G710" t="s">
        <v>786</v>
      </c>
      <c r="H710" s="37">
        <v>62130</v>
      </c>
      <c r="I710" s="37">
        <v>62435</v>
      </c>
      <c r="J710" s="37">
        <v>16</v>
      </c>
      <c r="K710" s="54">
        <v>16</v>
      </c>
      <c r="M710"/>
      <c r="N710" s="37">
        <v>62121</v>
      </c>
      <c r="O710" s="37" t="s">
        <v>1088</v>
      </c>
      <c r="P710" s="133" t="s">
        <v>1685</v>
      </c>
      <c r="Q710" s="133" t="s">
        <v>1688</v>
      </c>
    </row>
    <row r="711" spans="6:17" ht="14.5">
      <c r="F711" s="51"/>
      <c r="G711" t="s">
        <v>787</v>
      </c>
      <c r="H711" s="37">
        <v>62130</v>
      </c>
      <c r="I711" s="37">
        <v>62436</v>
      </c>
      <c r="J711" s="37">
        <v>25</v>
      </c>
      <c r="K711" s="54">
        <v>25</v>
      </c>
      <c r="M711"/>
      <c r="N711" s="37">
        <v>62121</v>
      </c>
      <c r="O711" s="37" t="s">
        <v>1385</v>
      </c>
      <c r="P711" s="133" t="s">
        <v>1685</v>
      </c>
      <c r="Q711" s="133" t="s">
        <v>1688</v>
      </c>
    </row>
    <row r="712" spans="6:17" ht="14.5">
      <c r="F712" s="51"/>
      <c r="G712" t="s">
        <v>788</v>
      </c>
      <c r="H712" s="37">
        <v>62650</v>
      </c>
      <c r="I712" s="37">
        <v>62437</v>
      </c>
      <c r="J712" s="37">
        <v>16</v>
      </c>
      <c r="K712" s="54">
        <v>16</v>
      </c>
      <c r="M712"/>
      <c r="N712" s="37">
        <v>62122</v>
      </c>
      <c r="O712" s="37" t="s">
        <v>871</v>
      </c>
      <c r="P712" s="133" t="s">
        <v>1685</v>
      </c>
      <c r="Q712" s="133" t="s">
        <v>1690</v>
      </c>
    </row>
    <row r="713" spans="6:17" ht="14.5">
      <c r="F713" s="51"/>
      <c r="G713" t="s">
        <v>789</v>
      </c>
      <c r="H713" s="37">
        <v>62690</v>
      </c>
      <c r="I713" s="37">
        <v>62438</v>
      </c>
      <c r="J713" s="37">
        <v>25</v>
      </c>
      <c r="K713" s="54">
        <v>25</v>
      </c>
      <c r="M713"/>
      <c r="N713" s="37">
        <v>62122</v>
      </c>
      <c r="O713" s="37" t="s">
        <v>886</v>
      </c>
      <c r="P713" s="133" t="s">
        <v>1685</v>
      </c>
      <c r="Q713" s="133" t="s">
        <v>1688</v>
      </c>
    </row>
    <row r="714" spans="6:17" ht="14.5">
      <c r="F714" s="51"/>
      <c r="G714" t="s">
        <v>790</v>
      </c>
      <c r="H714" s="37">
        <v>62132</v>
      </c>
      <c r="I714" s="37">
        <v>62439</v>
      </c>
      <c r="J714" s="37">
        <v>16</v>
      </c>
      <c r="K714" s="54">
        <v>16</v>
      </c>
      <c r="M714"/>
      <c r="N714" s="37">
        <v>62123</v>
      </c>
      <c r="O714" s="37" t="s">
        <v>187</v>
      </c>
      <c r="P714" s="133" t="s">
        <v>1685</v>
      </c>
      <c r="Q714" s="133" t="s">
        <v>1690</v>
      </c>
    </row>
    <row r="715" spans="6:17" ht="14.5">
      <c r="F715" s="51"/>
      <c r="G715" t="s">
        <v>791</v>
      </c>
      <c r="H715" s="37">
        <v>62147</v>
      </c>
      <c r="I715" s="37">
        <v>62440</v>
      </c>
      <c r="J715" s="37">
        <v>16</v>
      </c>
      <c r="K715" s="54">
        <v>16</v>
      </c>
      <c r="M715"/>
      <c r="N715" s="37">
        <v>62123</v>
      </c>
      <c r="O715" s="37" t="s">
        <v>189</v>
      </c>
      <c r="P715" s="133" t="s">
        <v>1685</v>
      </c>
      <c r="Q715" s="133" t="s">
        <v>1688</v>
      </c>
    </row>
    <row r="716" spans="6:17" ht="14.5">
      <c r="F716" s="51"/>
      <c r="G716" t="s">
        <v>792</v>
      </c>
      <c r="H716" s="37">
        <v>62150</v>
      </c>
      <c r="I716" s="37">
        <v>62441</v>
      </c>
      <c r="J716" s="37">
        <v>16</v>
      </c>
      <c r="K716" s="54">
        <v>16</v>
      </c>
      <c r="M716"/>
      <c r="N716" s="37">
        <v>62123</v>
      </c>
      <c r="O716" s="37" t="s">
        <v>207</v>
      </c>
      <c r="P716" s="133" t="s">
        <v>1687</v>
      </c>
      <c r="Q716" s="133" t="s">
        <v>1688</v>
      </c>
    </row>
    <row r="717" spans="6:17" ht="14.5">
      <c r="F717" s="51"/>
      <c r="G717" t="s">
        <v>793</v>
      </c>
      <c r="H717" s="37">
        <v>62130</v>
      </c>
      <c r="I717" s="37">
        <v>62442</v>
      </c>
      <c r="J717" s="37">
        <v>25</v>
      </c>
      <c r="K717" s="54">
        <v>25</v>
      </c>
      <c r="M717"/>
      <c r="N717" s="37">
        <v>62123</v>
      </c>
      <c r="O717" s="37" t="s">
        <v>226</v>
      </c>
      <c r="P717" s="133" t="s">
        <v>1685</v>
      </c>
      <c r="Q717" s="133" t="s">
        <v>1688</v>
      </c>
    </row>
    <row r="718" spans="6:17" ht="14.5">
      <c r="F718" s="51"/>
      <c r="G718" t="s">
        <v>794</v>
      </c>
      <c r="H718" s="37">
        <v>59147</v>
      </c>
      <c r="I718" s="37">
        <v>59304</v>
      </c>
      <c r="J718" s="37">
        <v>25</v>
      </c>
      <c r="K718" s="54">
        <v>25</v>
      </c>
      <c r="M718"/>
      <c r="N718" s="37">
        <v>62123</v>
      </c>
      <c r="O718" s="37" t="s">
        <v>250</v>
      </c>
      <c r="P718" s="133" t="s">
        <v>1685</v>
      </c>
      <c r="Q718" s="133" t="s">
        <v>1691</v>
      </c>
    </row>
    <row r="719" spans="6:17" ht="14.5">
      <c r="F719" s="51"/>
      <c r="G719" t="s">
        <v>795</v>
      </c>
      <c r="H719" s="37">
        <v>62530</v>
      </c>
      <c r="I719" s="37">
        <v>62443</v>
      </c>
      <c r="J719" s="37">
        <v>25</v>
      </c>
      <c r="K719" s="54">
        <v>25</v>
      </c>
      <c r="M719"/>
      <c r="N719" s="37">
        <v>62123</v>
      </c>
      <c r="O719" s="37" t="s">
        <v>255</v>
      </c>
      <c r="P719" s="133" t="s">
        <v>1687</v>
      </c>
      <c r="Q719" s="133" t="s">
        <v>1688</v>
      </c>
    </row>
    <row r="720" spans="6:17" ht="14.5">
      <c r="F720" s="51"/>
      <c r="G720" t="s">
        <v>796</v>
      </c>
      <c r="H720" s="37">
        <v>62179</v>
      </c>
      <c r="I720" s="37">
        <v>62444</v>
      </c>
      <c r="J720" s="37">
        <v>25</v>
      </c>
      <c r="K720" s="54">
        <v>25</v>
      </c>
      <c r="M720"/>
      <c r="N720" s="37">
        <v>62123</v>
      </c>
      <c r="O720" s="37" t="s">
        <v>700</v>
      </c>
      <c r="P720" s="133" t="s">
        <v>1685</v>
      </c>
      <c r="Q720" s="133" t="s">
        <v>1690</v>
      </c>
    </row>
    <row r="721" spans="6:17" ht="14.5">
      <c r="F721" s="51"/>
      <c r="G721" t="s">
        <v>797</v>
      </c>
      <c r="H721" s="37">
        <v>59470</v>
      </c>
      <c r="I721" s="37">
        <v>59305</v>
      </c>
      <c r="J721" s="37">
        <v>25</v>
      </c>
      <c r="K721" s="54">
        <v>25</v>
      </c>
      <c r="M721"/>
      <c r="N721" s="37">
        <v>62123</v>
      </c>
      <c r="O721" s="37" t="s">
        <v>701</v>
      </c>
      <c r="P721" s="133" t="s">
        <v>1685</v>
      </c>
      <c r="Q721" s="133" t="s">
        <v>1690</v>
      </c>
    </row>
    <row r="722" spans="6:17" ht="14.5">
      <c r="F722" s="51"/>
      <c r="G722" t="s">
        <v>798</v>
      </c>
      <c r="H722" s="37">
        <v>62196</v>
      </c>
      <c r="I722" s="37">
        <v>62445</v>
      </c>
      <c r="J722" s="37">
        <v>25</v>
      </c>
      <c r="K722" s="54">
        <v>25</v>
      </c>
      <c r="M722"/>
      <c r="N722" s="37">
        <v>62123</v>
      </c>
      <c r="O722" s="37" t="s">
        <v>728</v>
      </c>
      <c r="P722" s="133" t="s">
        <v>1687</v>
      </c>
      <c r="Q722" s="133" t="s">
        <v>1688</v>
      </c>
    </row>
    <row r="723" spans="6:17" ht="14.5">
      <c r="F723" s="51"/>
      <c r="G723" t="s">
        <v>799</v>
      </c>
      <c r="H723" s="37">
        <v>62360</v>
      </c>
      <c r="I723" s="37">
        <v>62446</v>
      </c>
      <c r="J723" s="37">
        <v>25</v>
      </c>
      <c r="K723" s="54">
        <v>25</v>
      </c>
      <c r="M723"/>
      <c r="N723" s="37">
        <v>62123</v>
      </c>
      <c r="O723" s="37" t="s">
        <v>1058</v>
      </c>
      <c r="P723" s="133" t="s">
        <v>1693</v>
      </c>
      <c r="Q723" s="133" t="s">
        <v>1690</v>
      </c>
    </row>
    <row r="724" spans="6:17" ht="14.5">
      <c r="F724" s="51"/>
      <c r="G724" t="s">
        <v>800</v>
      </c>
      <c r="H724" s="37">
        <v>62140</v>
      </c>
      <c r="I724" s="37">
        <v>62447</v>
      </c>
      <c r="J724" s="37">
        <v>25</v>
      </c>
      <c r="K724" s="54">
        <v>30</v>
      </c>
      <c r="M724"/>
      <c r="N724" s="37">
        <v>62123</v>
      </c>
      <c r="O724" s="37" t="s">
        <v>1069</v>
      </c>
      <c r="P724" s="133" t="s">
        <v>1685</v>
      </c>
      <c r="Q724" s="133" t="s">
        <v>1690</v>
      </c>
    </row>
    <row r="725" spans="6:17" ht="14.5">
      <c r="F725" s="51"/>
      <c r="G725" t="s">
        <v>801</v>
      </c>
      <c r="H725" s="37">
        <v>62360</v>
      </c>
      <c r="I725" s="37">
        <v>62448</v>
      </c>
      <c r="J725" s="37">
        <v>25</v>
      </c>
      <c r="K725" s="54">
        <v>25</v>
      </c>
      <c r="M725"/>
      <c r="N725" s="37">
        <v>62123</v>
      </c>
      <c r="O725" s="37" t="s">
        <v>1138</v>
      </c>
      <c r="P725" s="133" t="s">
        <v>1693</v>
      </c>
      <c r="Q725" s="133" t="s">
        <v>1690</v>
      </c>
    </row>
    <row r="726" spans="6:17" ht="14.5">
      <c r="F726" s="51"/>
      <c r="G726" t="s">
        <v>802</v>
      </c>
      <c r="H726" s="37">
        <v>62990</v>
      </c>
      <c r="I726" s="37">
        <v>62449</v>
      </c>
      <c r="J726" s="37">
        <v>16</v>
      </c>
      <c r="K726" s="54">
        <v>16</v>
      </c>
      <c r="M726"/>
      <c r="N726" s="37">
        <v>62123</v>
      </c>
      <c r="O726" s="37" t="s">
        <v>1417</v>
      </c>
      <c r="P726" s="133" t="s">
        <v>1685</v>
      </c>
      <c r="Q726" s="133" t="s">
        <v>1690</v>
      </c>
    </row>
    <row r="727" spans="6:17" ht="14.5">
      <c r="F727" s="51"/>
      <c r="G727" t="s">
        <v>803</v>
      </c>
      <c r="H727" s="37">
        <v>59740</v>
      </c>
      <c r="I727" s="37">
        <v>59306</v>
      </c>
      <c r="J727" s="37">
        <v>16</v>
      </c>
      <c r="K727" s="54">
        <v>16</v>
      </c>
      <c r="M727"/>
      <c r="N727" s="37">
        <v>62123</v>
      </c>
      <c r="O727" s="37" t="s">
        <v>1561</v>
      </c>
      <c r="P727" s="133" t="s">
        <v>1685</v>
      </c>
      <c r="Q727" s="133" t="s">
        <v>1686</v>
      </c>
    </row>
    <row r="728" spans="6:17" ht="14.5">
      <c r="F728" s="51"/>
      <c r="G728" t="s">
        <v>804</v>
      </c>
      <c r="H728" s="37">
        <v>62550</v>
      </c>
      <c r="I728" s="37">
        <v>62450</v>
      </c>
      <c r="J728" s="37">
        <v>16</v>
      </c>
      <c r="K728" s="54">
        <v>16</v>
      </c>
      <c r="M728"/>
      <c r="N728" s="37">
        <v>62123</v>
      </c>
      <c r="O728" s="37" t="s">
        <v>1569</v>
      </c>
      <c r="P728" s="133" t="s">
        <v>1685</v>
      </c>
      <c r="Q728" s="133" t="s">
        <v>1688</v>
      </c>
    </row>
    <row r="729" spans="6:17" ht="14.5">
      <c r="F729" s="51"/>
      <c r="G729" t="s">
        <v>805</v>
      </c>
      <c r="H729" s="37">
        <v>62134</v>
      </c>
      <c r="I729" s="37">
        <v>62451</v>
      </c>
      <c r="J729" s="37">
        <v>16</v>
      </c>
      <c r="K729" s="54">
        <v>16</v>
      </c>
      <c r="M729"/>
      <c r="N729" s="37">
        <v>62124</v>
      </c>
      <c r="O729" s="37" t="s">
        <v>203</v>
      </c>
      <c r="P729" s="133" t="s">
        <v>1685</v>
      </c>
      <c r="Q729" s="133" t="s">
        <v>1688</v>
      </c>
    </row>
    <row r="730" spans="6:17" ht="14.5">
      <c r="F730" s="51"/>
      <c r="G730" t="s">
        <v>806</v>
      </c>
      <c r="H730" s="37">
        <v>62575</v>
      </c>
      <c r="I730" s="37">
        <v>62452</v>
      </c>
      <c r="J730" s="37">
        <v>25</v>
      </c>
      <c r="K730" s="54">
        <v>25</v>
      </c>
      <c r="M730"/>
      <c r="N730" s="37">
        <v>62124</v>
      </c>
      <c r="O730" s="37" t="s">
        <v>225</v>
      </c>
      <c r="P730" s="133" t="s">
        <v>1685</v>
      </c>
      <c r="Q730" s="133" t="s">
        <v>1690</v>
      </c>
    </row>
    <row r="731" spans="6:17" ht="14.5">
      <c r="F731" s="51"/>
      <c r="G731" t="s">
        <v>807</v>
      </c>
      <c r="H731" s="37">
        <v>62310</v>
      </c>
      <c r="I731" s="37">
        <v>62453</v>
      </c>
      <c r="J731" s="37">
        <v>16</v>
      </c>
      <c r="K731" s="54">
        <v>16</v>
      </c>
      <c r="M731"/>
      <c r="N731" s="37">
        <v>62124</v>
      </c>
      <c r="O731" s="37" t="s">
        <v>260</v>
      </c>
      <c r="P731" s="133" t="s">
        <v>1685</v>
      </c>
      <c r="Q731" s="133" t="s">
        <v>1690</v>
      </c>
    </row>
    <row r="732" spans="6:17" ht="14.5">
      <c r="F732" s="51"/>
      <c r="G732" t="s">
        <v>808</v>
      </c>
      <c r="H732" s="37">
        <v>62232</v>
      </c>
      <c r="I732" s="37">
        <v>62454</v>
      </c>
      <c r="J732" s="37">
        <v>25</v>
      </c>
      <c r="K732" s="54">
        <v>25</v>
      </c>
      <c r="M732"/>
      <c r="N732" s="37">
        <v>62124</v>
      </c>
      <c r="O732" s="37" t="s">
        <v>270</v>
      </c>
      <c r="P732" s="133" t="s">
        <v>1687</v>
      </c>
      <c r="Q732" s="133" t="s">
        <v>1688</v>
      </c>
    </row>
    <row r="733" spans="6:17" ht="14.5">
      <c r="F733" s="51"/>
      <c r="G733" t="s">
        <v>809</v>
      </c>
      <c r="H733" s="37">
        <v>62850</v>
      </c>
      <c r="I733" s="37">
        <v>62455</v>
      </c>
      <c r="J733" s="37">
        <v>16</v>
      </c>
      <c r="K733" s="54">
        <v>16</v>
      </c>
      <c r="M733"/>
      <c r="N733" s="37">
        <v>62124</v>
      </c>
      <c r="O733" s="37" t="s">
        <v>374</v>
      </c>
      <c r="P733" s="133" t="s">
        <v>1685</v>
      </c>
      <c r="Q733" s="133" t="s">
        <v>1690</v>
      </c>
    </row>
    <row r="734" spans="6:17" ht="14.5">
      <c r="F734" s="51"/>
      <c r="G734" t="s">
        <v>810</v>
      </c>
      <c r="H734" s="37">
        <v>59143</v>
      </c>
      <c r="I734" s="37">
        <v>59307</v>
      </c>
      <c r="J734" s="37">
        <v>25</v>
      </c>
      <c r="K734" s="54">
        <v>25</v>
      </c>
      <c r="M734"/>
      <c r="N734" s="37">
        <v>62124</v>
      </c>
      <c r="O734" s="37" t="s">
        <v>743</v>
      </c>
      <c r="P734" s="133" t="s">
        <v>1685</v>
      </c>
      <c r="Q734" s="133" t="s">
        <v>1690</v>
      </c>
    </row>
    <row r="735" spans="6:17" ht="14.5">
      <c r="F735" s="51"/>
      <c r="G735" t="s">
        <v>811</v>
      </c>
      <c r="H735" s="37">
        <v>59190</v>
      </c>
      <c r="I735" s="37">
        <v>59308</v>
      </c>
      <c r="J735" s="37">
        <v>25</v>
      </c>
      <c r="K735" s="54">
        <v>25</v>
      </c>
      <c r="M735"/>
      <c r="N735" s="37">
        <v>62124</v>
      </c>
      <c r="O735" s="37" t="s">
        <v>906</v>
      </c>
      <c r="P735" s="133" t="s">
        <v>1685</v>
      </c>
      <c r="Q735" s="133" t="s">
        <v>1690</v>
      </c>
    </row>
    <row r="736" spans="6:17" ht="14.5">
      <c r="F736" s="51"/>
      <c r="G736" t="s">
        <v>812</v>
      </c>
      <c r="H736" s="37">
        <v>59122</v>
      </c>
      <c r="I736" s="37">
        <v>59309</v>
      </c>
      <c r="J736" s="37">
        <v>25</v>
      </c>
      <c r="K736" s="54">
        <v>25</v>
      </c>
      <c r="M736"/>
      <c r="N736" s="37">
        <v>62124</v>
      </c>
      <c r="O736" s="37" t="s">
        <v>908</v>
      </c>
      <c r="P736" s="133" t="s">
        <v>1685</v>
      </c>
      <c r="Q736" s="133" t="s">
        <v>1690</v>
      </c>
    </row>
    <row r="737" spans="6:17" ht="14.5">
      <c r="F737" s="51"/>
      <c r="G737" t="s">
        <v>813</v>
      </c>
      <c r="H737" s="37">
        <v>59570</v>
      </c>
      <c r="I737" s="37">
        <v>59310</v>
      </c>
      <c r="J737" s="37">
        <v>16</v>
      </c>
      <c r="K737" s="54">
        <v>16</v>
      </c>
      <c r="M737"/>
      <c r="N737" s="37">
        <v>62124</v>
      </c>
      <c r="O737" s="37" t="s">
        <v>1046</v>
      </c>
      <c r="P737" s="133" t="s">
        <v>1685</v>
      </c>
      <c r="Q737" s="133" t="s">
        <v>1686</v>
      </c>
    </row>
    <row r="738" spans="6:17" ht="14.5">
      <c r="F738" s="51"/>
      <c r="G738" t="s">
        <v>814</v>
      </c>
      <c r="H738" s="37">
        <v>59980</v>
      </c>
      <c r="I738" s="37">
        <v>59311</v>
      </c>
      <c r="J738" s="37">
        <v>16</v>
      </c>
      <c r="K738" s="54">
        <v>16</v>
      </c>
      <c r="M738"/>
      <c r="N738" s="37">
        <v>62124</v>
      </c>
      <c r="O738" s="37" t="s">
        <v>1078</v>
      </c>
      <c r="P738" s="133" t="s">
        <v>1685</v>
      </c>
      <c r="Q738" s="133" t="s">
        <v>1686</v>
      </c>
    </row>
    <row r="739" spans="6:17" ht="14.5">
      <c r="F739" s="51"/>
      <c r="G739" t="s">
        <v>815</v>
      </c>
      <c r="H739" s="37">
        <v>59266</v>
      </c>
      <c r="I739" s="37">
        <v>59312</v>
      </c>
      <c r="J739" s="37">
        <v>16</v>
      </c>
      <c r="K739" s="54">
        <v>16</v>
      </c>
      <c r="M739"/>
      <c r="N739" s="37">
        <v>62124</v>
      </c>
      <c r="O739" s="37" t="s">
        <v>1102</v>
      </c>
      <c r="P739" s="133" t="s">
        <v>1685</v>
      </c>
      <c r="Q739" s="133" t="s">
        <v>1686</v>
      </c>
    </row>
    <row r="740" spans="6:17" ht="14.5">
      <c r="F740" s="51"/>
      <c r="G740" t="s">
        <v>816</v>
      </c>
      <c r="H740" s="37">
        <v>59111</v>
      </c>
      <c r="I740" s="37">
        <v>59313</v>
      </c>
      <c r="J740" s="37">
        <v>25</v>
      </c>
      <c r="K740" s="54">
        <v>25</v>
      </c>
      <c r="M740"/>
      <c r="N740" s="37">
        <v>62124</v>
      </c>
      <c r="O740" s="37" t="s">
        <v>1309</v>
      </c>
      <c r="P740" s="133" t="s">
        <v>1687</v>
      </c>
      <c r="Q740" s="133" t="s">
        <v>1686</v>
      </c>
    </row>
    <row r="741" spans="6:17" ht="14.5">
      <c r="F741" s="51"/>
      <c r="G741" t="s">
        <v>817</v>
      </c>
      <c r="H741" s="37">
        <v>59171</v>
      </c>
      <c r="I741" s="37">
        <v>59314</v>
      </c>
      <c r="J741" s="37">
        <v>25</v>
      </c>
      <c r="K741" s="54">
        <v>25</v>
      </c>
      <c r="M741"/>
      <c r="N741" s="37">
        <v>62124</v>
      </c>
      <c r="O741" s="37" t="s">
        <v>1495</v>
      </c>
      <c r="P741" s="133" t="s">
        <v>1687</v>
      </c>
      <c r="Q741" s="133" t="s">
        <v>1688</v>
      </c>
    </row>
    <row r="742" spans="6:17" ht="14.5">
      <c r="F742" s="51"/>
      <c r="G742" t="s">
        <v>818</v>
      </c>
      <c r="H742" s="37">
        <v>62620</v>
      </c>
      <c r="I742" s="37">
        <v>62456</v>
      </c>
      <c r="J742" s="37">
        <v>25</v>
      </c>
      <c r="K742" s="54">
        <v>25</v>
      </c>
      <c r="M742"/>
      <c r="N742" s="37">
        <v>62124</v>
      </c>
      <c r="O742" s="37" t="s">
        <v>1613</v>
      </c>
      <c r="P742" s="133" t="s">
        <v>1687</v>
      </c>
      <c r="Q742" s="133" t="s">
        <v>1688</v>
      </c>
    </row>
    <row r="743" spans="6:17" ht="14.5">
      <c r="F743" s="51"/>
      <c r="G743" t="s">
        <v>819</v>
      </c>
      <c r="H743" s="37">
        <v>62150</v>
      </c>
      <c r="I743" s="37">
        <v>62457</v>
      </c>
      <c r="J743" s="37">
        <v>25</v>
      </c>
      <c r="K743" s="54">
        <v>25</v>
      </c>
      <c r="M743"/>
      <c r="N743" s="37">
        <v>62126</v>
      </c>
      <c r="O743" s="37" t="s">
        <v>454</v>
      </c>
      <c r="P743" s="133" t="s">
        <v>1687</v>
      </c>
      <c r="Q743" s="133" t="s">
        <v>1688</v>
      </c>
    </row>
    <row r="744" spans="6:17" ht="14.5">
      <c r="F744" s="51"/>
      <c r="G744" t="s">
        <v>820</v>
      </c>
      <c r="H744" s="37">
        <v>59570</v>
      </c>
      <c r="I744" s="37">
        <v>59315</v>
      </c>
      <c r="J744" s="37">
        <v>16</v>
      </c>
      <c r="K744" s="54">
        <v>16</v>
      </c>
      <c r="M744"/>
      <c r="N744" s="37">
        <v>62126</v>
      </c>
      <c r="O744" s="37" t="s">
        <v>1178</v>
      </c>
      <c r="P744" s="133" t="s">
        <v>1685</v>
      </c>
      <c r="Q744" s="133" t="s">
        <v>1686</v>
      </c>
    </row>
    <row r="745" spans="6:17" ht="14.5">
      <c r="F745" s="51"/>
      <c r="G745" t="s">
        <v>821</v>
      </c>
      <c r="H745" s="37">
        <v>62910</v>
      </c>
      <c r="I745" s="37">
        <v>62458</v>
      </c>
      <c r="J745" s="37">
        <v>25</v>
      </c>
      <c r="K745" s="54">
        <v>25</v>
      </c>
      <c r="M745"/>
      <c r="N745" s="37">
        <v>62126</v>
      </c>
      <c r="O745" s="37" t="s">
        <v>1188</v>
      </c>
      <c r="P745" s="133" t="s">
        <v>1693</v>
      </c>
      <c r="Q745" s="133" t="s">
        <v>1690</v>
      </c>
    </row>
    <row r="746" spans="6:17" ht="14.5">
      <c r="F746" s="51"/>
      <c r="G746" t="s">
        <v>822</v>
      </c>
      <c r="H746" s="37">
        <v>59263</v>
      </c>
      <c r="I746" s="37">
        <v>59316</v>
      </c>
      <c r="J746" s="37">
        <v>25</v>
      </c>
      <c r="K746" s="54">
        <v>30</v>
      </c>
      <c r="M746"/>
      <c r="N746" s="37">
        <v>62126</v>
      </c>
      <c r="O746" s="37" t="s">
        <v>1600</v>
      </c>
      <c r="P746" s="133" t="s">
        <v>1692</v>
      </c>
      <c r="Q746" s="133" t="s">
        <v>1691</v>
      </c>
    </row>
    <row r="747" spans="6:17" ht="14.5">
      <c r="F747" s="51"/>
      <c r="G747" t="s">
        <v>823</v>
      </c>
      <c r="H747" s="37">
        <v>59116</v>
      </c>
      <c r="I747" s="37">
        <v>59317</v>
      </c>
      <c r="J747" s="37">
        <v>25</v>
      </c>
      <c r="K747" s="54">
        <v>30</v>
      </c>
      <c r="M747"/>
      <c r="N747" s="37">
        <v>62127</v>
      </c>
      <c r="O747" s="37" t="s">
        <v>109</v>
      </c>
      <c r="P747" s="133" t="s">
        <v>1692</v>
      </c>
      <c r="Q747" s="133" t="s">
        <v>1691</v>
      </c>
    </row>
    <row r="748" spans="6:17" ht="14.5">
      <c r="F748" s="51"/>
      <c r="G748" t="s">
        <v>824</v>
      </c>
      <c r="H748" s="37">
        <v>59470</v>
      </c>
      <c r="I748" s="37">
        <v>59318</v>
      </c>
      <c r="J748" s="37">
        <v>16</v>
      </c>
      <c r="K748" s="54">
        <v>16</v>
      </c>
      <c r="M748"/>
      <c r="N748" s="37">
        <v>62127</v>
      </c>
      <c r="O748" s="37" t="s">
        <v>168</v>
      </c>
      <c r="P748" s="133" t="s">
        <v>1685</v>
      </c>
      <c r="Q748" s="133" t="s">
        <v>1690</v>
      </c>
    </row>
    <row r="749" spans="6:17" ht="14.5">
      <c r="F749" s="51"/>
      <c r="G749" t="s">
        <v>825</v>
      </c>
      <c r="H749" s="37">
        <v>62270</v>
      </c>
      <c r="I749" s="37">
        <v>62459</v>
      </c>
      <c r="J749" s="37">
        <v>16</v>
      </c>
      <c r="K749" s="54">
        <v>16</v>
      </c>
      <c r="M749"/>
      <c r="N749" s="37">
        <v>62127</v>
      </c>
      <c r="O749" s="37" t="s">
        <v>185</v>
      </c>
      <c r="P749" s="133" t="s">
        <v>1685</v>
      </c>
      <c r="Q749" s="133" t="s">
        <v>1688</v>
      </c>
    </row>
    <row r="750" spans="6:17" ht="14.5">
      <c r="F750" s="51"/>
      <c r="G750" t="s">
        <v>826</v>
      </c>
      <c r="H750" s="37">
        <v>59492</v>
      </c>
      <c r="I750" s="37">
        <v>59319</v>
      </c>
      <c r="J750" s="37">
        <v>25</v>
      </c>
      <c r="K750" s="54">
        <v>25</v>
      </c>
      <c r="M750"/>
      <c r="N750" s="37">
        <v>62127</v>
      </c>
      <c r="O750" s="37" t="s">
        <v>429</v>
      </c>
      <c r="P750" s="133" t="s">
        <v>1685</v>
      </c>
      <c r="Q750" s="133" t="s">
        <v>1690</v>
      </c>
    </row>
    <row r="751" spans="6:17" ht="14.5">
      <c r="F751" s="51"/>
      <c r="G751" t="s">
        <v>827</v>
      </c>
      <c r="H751" s="37">
        <v>62630</v>
      </c>
      <c r="I751" s="37">
        <v>62460</v>
      </c>
      <c r="J751" s="37">
        <v>25</v>
      </c>
      <c r="K751" s="54">
        <v>25</v>
      </c>
      <c r="M751"/>
      <c r="N751" s="37">
        <v>62127</v>
      </c>
      <c r="O751" s="37" t="s">
        <v>673</v>
      </c>
      <c r="P751" s="133" t="s">
        <v>1685</v>
      </c>
      <c r="Q751" s="133" t="s">
        <v>1690</v>
      </c>
    </row>
    <row r="752" spans="6:17" ht="14.5">
      <c r="F752" s="51"/>
      <c r="G752" t="s">
        <v>828</v>
      </c>
      <c r="H752" s="37">
        <v>62140</v>
      </c>
      <c r="I752" s="37">
        <v>62461</v>
      </c>
      <c r="J752" s="37">
        <v>25</v>
      </c>
      <c r="K752" s="54">
        <v>25</v>
      </c>
      <c r="M752"/>
      <c r="N752" s="37">
        <v>62127</v>
      </c>
      <c r="O752" s="37" t="s">
        <v>702</v>
      </c>
      <c r="P752" s="133" t="s">
        <v>1685</v>
      </c>
      <c r="Q752" s="133" t="s">
        <v>1690</v>
      </c>
    </row>
    <row r="753" spans="6:17" ht="14.5">
      <c r="F753" s="51"/>
      <c r="G753" t="s">
        <v>829</v>
      </c>
      <c r="H753" s="37">
        <v>62130</v>
      </c>
      <c r="I753" s="37">
        <v>62462</v>
      </c>
      <c r="J753" s="37">
        <v>16</v>
      </c>
      <c r="K753" s="54">
        <v>16</v>
      </c>
      <c r="M753"/>
      <c r="N753" s="37">
        <v>62127</v>
      </c>
      <c r="O753" s="37" t="s">
        <v>945</v>
      </c>
      <c r="P753" s="133" t="s">
        <v>1685</v>
      </c>
      <c r="Q753" s="133" t="s">
        <v>1688</v>
      </c>
    </row>
    <row r="754" spans="6:17" ht="14.5">
      <c r="F754" s="51"/>
      <c r="G754" t="s">
        <v>830</v>
      </c>
      <c r="H754" s="37">
        <v>62650</v>
      </c>
      <c r="I754" s="37">
        <v>62463</v>
      </c>
      <c r="J754" s="37">
        <v>16</v>
      </c>
      <c r="K754" s="54">
        <v>16</v>
      </c>
      <c r="M754"/>
      <c r="N754" s="37">
        <v>62127</v>
      </c>
      <c r="O754" s="37" t="s">
        <v>981</v>
      </c>
      <c r="P754" s="133" t="s">
        <v>1685</v>
      </c>
      <c r="Q754" s="133" t="s">
        <v>1690</v>
      </c>
    </row>
    <row r="755" spans="6:17" ht="14.5">
      <c r="F755" s="51"/>
      <c r="G755" t="s">
        <v>831</v>
      </c>
      <c r="H755" s="37">
        <v>62410</v>
      </c>
      <c r="I755" s="37">
        <v>62464</v>
      </c>
      <c r="J755" s="37">
        <v>25</v>
      </c>
      <c r="K755" s="54">
        <v>25</v>
      </c>
      <c r="M755"/>
      <c r="N755" s="37">
        <v>62127</v>
      </c>
      <c r="O755" s="37" t="s">
        <v>989</v>
      </c>
      <c r="P755" s="133" t="s">
        <v>1687</v>
      </c>
      <c r="Q755" s="133" t="s">
        <v>1688</v>
      </c>
    </row>
    <row r="756" spans="6:17" ht="14.5">
      <c r="F756" s="51"/>
      <c r="G756" t="s">
        <v>832</v>
      </c>
      <c r="H756" s="37">
        <v>62158</v>
      </c>
      <c r="I756" s="37">
        <v>62465</v>
      </c>
      <c r="J756" s="37">
        <v>16</v>
      </c>
      <c r="K756" s="54">
        <v>16</v>
      </c>
      <c r="M756"/>
      <c r="N756" s="37">
        <v>62127</v>
      </c>
      <c r="O756" s="37" t="s">
        <v>1016</v>
      </c>
      <c r="P756" s="133" t="s">
        <v>1685</v>
      </c>
      <c r="Q756" s="133" t="s">
        <v>1688</v>
      </c>
    </row>
    <row r="757" spans="6:17" ht="14.5">
      <c r="F757" s="51"/>
      <c r="G757" t="s">
        <v>833</v>
      </c>
      <c r="H757" s="37">
        <v>62650</v>
      </c>
      <c r="I757" s="37">
        <v>62466</v>
      </c>
      <c r="J757" s="37">
        <v>16</v>
      </c>
      <c r="K757" s="54">
        <v>16</v>
      </c>
      <c r="M757"/>
      <c r="N757" s="37">
        <v>62127</v>
      </c>
      <c r="O757" s="37" t="s">
        <v>1060</v>
      </c>
      <c r="P757" s="133" t="s">
        <v>1685</v>
      </c>
      <c r="Q757" s="133" t="s">
        <v>1690</v>
      </c>
    </row>
    <row r="758" spans="6:17" ht="14.5">
      <c r="F758" s="51"/>
      <c r="G758" t="s">
        <v>834</v>
      </c>
      <c r="H758" s="37">
        <v>62130</v>
      </c>
      <c r="I758" s="37">
        <v>62467</v>
      </c>
      <c r="J758" s="37">
        <v>16</v>
      </c>
      <c r="K758" s="54">
        <v>16</v>
      </c>
      <c r="M758"/>
      <c r="N758" s="37">
        <v>62127</v>
      </c>
      <c r="O758" s="37" t="s">
        <v>1175</v>
      </c>
      <c r="P758" s="133" t="s">
        <v>1685</v>
      </c>
      <c r="Q758" s="133" t="s">
        <v>1688</v>
      </c>
    </row>
    <row r="759" spans="6:17" ht="14.5">
      <c r="F759" s="51"/>
      <c r="G759" t="s">
        <v>835</v>
      </c>
      <c r="H759" s="37">
        <v>62130</v>
      </c>
      <c r="I759" s="37">
        <v>62468</v>
      </c>
      <c r="J759" s="37">
        <v>16</v>
      </c>
      <c r="K759" s="54">
        <v>16</v>
      </c>
      <c r="M759"/>
      <c r="N759" s="37">
        <v>62127</v>
      </c>
      <c r="O759" s="37" t="s">
        <v>1448</v>
      </c>
      <c r="P759" s="133" t="s">
        <v>1685</v>
      </c>
      <c r="Q759" s="133" t="s">
        <v>1688</v>
      </c>
    </row>
    <row r="760" spans="6:17" ht="14.5">
      <c r="F760" s="51"/>
      <c r="G760" t="s">
        <v>836</v>
      </c>
      <c r="H760" s="37">
        <v>59480</v>
      </c>
      <c r="I760" s="37">
        <v>59320</v>
      </c>
      <c r="J760" s="37">
        <v>25</v>
      </c>
      <c r="K760" s="54">
        <v>25</v>
      </c>
      <c r="M760"/>
      <c r="N760" s="37">
        <v>62127</v>
      </c>
      <c r="O760" s="37" t="s">
        <v>1468</v>
      </c>
      <c r="P760" s="133" t="s">
        <v>1692</v>
      </c>
      <c r="Q760" s="133" t="s">
        <v>1691</v>
      </c>
    </row>
    <row r="761" spans="6:17" ht="14.5">
      <c r="F761" s="51"/>
      <c r="G761" t="s">
        <v>837</v>
      </c>
      <c r="H761" s="37">
        <v>59540</v>
      </c>
      <c r="I761" s="37">
        <v>59321</v>
      </c>
      <c r="J761" s="37">
        <v>16</v>
      </c>
      <c r="K761" s="54">
        <v>16</v>
      </c>
      <c r="M761"/>
      <c r="N761" s="37">
        <v>62127</v>
      </c>
      <c r="O761" s="37" t="s">
        <v>1536</v>
      </c>
      <c r="P761" s="133" t="s">
        <v>1685</v>
      </c>
      <c r="Q761" s="133" t="s">
        <v>1686</v>
      </c>
    </row>
    <row r="762" spans="6:17" ht="14.5">
      <c r="F762" s="51"/>
      <c r="G762" t="s">
        <v>838</v>
      </c>
      <c r="H762" s="37">
        <v>62860</v>
      </c>
      <c r="I762" s="37">
        <v>62469</v>
      </c>
      <c r="J762" s="37">
        <v>16</v>
      </c>
      <c r="K762" s="54">
        <v>16</v>
      </c>
      <c r="M762"/>
      <c r="N762" s="37">
        <v>62128</v>
      </c>
      <c r="O762" s="37" t="s">
        <v>300</v>
      </c>
      <c r="P762" s="133" t="s">
        <v>1685</v>
      </c>
      <c r="Q762" s="133" t="s">
        <v>1688</v>
      </c>
    </row>
    <row r="763" spans="6:17" ht="14.5">
      <c r="F763" s="51"/>
      <c r="G763" t="s">
        <v>839</v>
      </c>
      <c r="H763" s="37">
        <v>62770</v>
      </c>
      <c r="I763" s="37">
        <v>62470</v>
      </c>
      <c r="J763" s="37">
        <v>16</v>
      </c>
      <c r="K763" s="54">
        <v>16</v>
      </c>
      <c r="M763"/>
      <c r="N763" s="37">
        <v>62128</v>
      </c>
      <c r="O763" s="37" t="s">
        <v>346</v>
      </c>
      <c r="P763" s="133" t="s">
        <v>1685</v>
      </c>
      <c r="Q763" s="133" t="s">
        <v>1690</v>
      </c>
    </row>
    <row r="764" spans="6:17" ht="14.5">
      <c r="F764" s="51"/>
      <c r="G764" t="s">
        <v>840</v>
      </c>
      <c r="H764" s="37">
        <v>62129</v>
      </c>
      <c r="I764" s="37">
        <v>62471</v>
      </c>
      <c r="J764" s="37">
        <v>25</v>
      </c>
      <c r="K764" s="54">
        <v>25</v>
      </c>
      <c r="M764"/>
      <c r="N764" s="37">
        <v>62128</v>
      </c>
      <c r="O764" s="37" t="s">
        <v>370</v>
      </c>
      <c r="P764" s="133" t="s">
        <v>1685</v>
      </c>
      <c r="Q764" s="133" t="s">
        <v>1690</v>
      </c>
    </row>
    <row r="765" spans="6:17" ht="14.5">
      <c r="F765" s="51"/>
      <c r="G765" t="s">
        <v>841</v>
      </c>
      <c r="H765" s="37">
        <v>62170</v>
      </c>
      <c r="I765" s="37">
        <v>62472</v>
      </c>
      <c r="J765" s="37">
        <v>16</v>
      </c>
      <c r="K765" s="54">
        <v>16</v>
      </c>
      <c r="M765"/>
      <c r="N765" s="37">
        <v>62128</v>
      </c>
      <c r="O765" s="37" t="s">
        <v>433</v>
      </c>
      <c r="P765" s="133" t="s">
        <v>1685</v>
      </c>
      <c r="Q765" s="133" t="s">
        <v>1690</v>
      </c>
    </row>
    <row r="766" spans="6:17" ht="14.5">
      <c r="F766" s="51"/>
      <c r="G766" t="s">
        <v>842</v>
      </c>
      <c r="H766" s="37">
        <v>62330</v>
      </c>
      <c r="I766" s="37">
        <v>62473</v>
      </c>
      <c r="J766" s="37">
        <v>25</v>
      </c>
      <c r="K766" s="54">
        <v>25</v>
      </c>
      <c r="M766"/>
      <c r="N766" s="37">
        <v>62128</v>
      </c>
      <c r="O766" s="37" t="s">
        <v>483</v>
      </c>
      <c r="P766" s="133" t="s">
        <v>1685</v>
      </c>
      <c r="Q766" s="133" t="s">
        <v>1688</v>
      </c>
    </row>
    <row r="767" spans="6:17" ht="14.5">
      <c r="F767" s="51"/>
      <c r="G767" t="s">
        <v>843</v>
      </c>
      <c r="H767" s="37">
        <v>62360</v>
      </c>
      <c r="I767" s="37">
        <v>62474</v>
      </c>
      <c r="J767" s="37">
        <v>25</v>
      </c>
      <c r="K767" s="54">
        <v>25</v>
      </c>
      <c r="M767"/>
      <c r="N767" s="37">
        <v>62128</v>
      </c>
      <c r="O767" s="37" t="s">
        <v>534</v>
      </c>
      <c r="P767" s="133" t="s">
        <v>1693</v>
      </c>
      <c r="Q767" s="133" t="s">
        <v>1690</v>
      </c>
    </row>
    <row r="768" spans="6:17" ht="14.5">
      <c r="F768" s="51"/>
      <c r="G768" t="s">
        <v>844</v>
      </c>
      <c r="H768" s="37">
        <v>62810</v>
      </c>
      <c r="I768" s="37">
        <v>62475</v>
      </c>
      <c r="J768" s="37">
        <v>16</v>
      </c>
      <c r="K768" s="54">
        <v>16</v>
      </c>
      <c r="M768"/>
      <c r="N768" s="37">
        <v>62128</v>
      </c>
      <c r="O768" s="37" t="s">
        <v>643</v>
      </c>
      <c r="P768" s="133" t="s">
        <v>1685</v>
      </c>
      <c r="Q768" s="133" t="s">
        <v>1688</v>
      </c>
    </row>
    <row r="769" spans="6:17" ht="14.5">
      <c r="F769" s="51"/>
      <c r="G769" t="s">
        <v>845</v>
      </c>
      <c r="H769" s="37">
        <v>59141</v>
      </c>
      <c r="I769" s="37">
        <v>59322</v>
      </c>
      <c r="J769" s="37">
        <v>25</v>
      </c>
      <c r="K769" s="54">
        <v>25</v>
      </c>
      <c r="M769"/>
      <c r="N769" s="37">
        <v>62128</v>
      </c>
      <c r="O769" s="37" t="s">
        <v>720</v>
      </c>
      <c r="P769" s="133" t="s">
        <v>1689</v>
      </c>
      <c r="Q769" s="133" t="s">
        <v>1686</v>
      </c>
    </row>
    <row r="770" spans="6:17" ht="14.5">
      <c r="F770" s="51"/>
      <c r="G770" t="s">
        <v>846</v>
      </c>
      <c r="H770" s="37">
        <v>62490</v>
      </c>
      <c r="I770" s="37">
        <v>62476</v>
      </c>
      <c r="J770" s="37">
        <v>25</v>
      </c>
      <c r="K770" s="54">
        <v>25</v>
      </c>
      <c r="M770"/>
      <c r="N770" s="37">
        <v>62128</v>
      </c>
      <c r="O770" s="37" t="s">
        <v>776</v>
      </c>
      <c r="P770" s="133" t="s">
        <v>1685</v>
      </c>
      <c r="Q770" s="133" t="s">
        <v>1688</v>
      </c>
    </row>
    <row r="771" spans="6:17" ht="14.5">
      <c r="F771" s="51"/>
      <c r="G771" t="s">
        <v>847</v>
      </c>
      <c r="H771" s="37">
        <v>62690</v>
      </c>
      <c r="I771" s="37">
        <v>62477</v>
      </c>
      <c r="J771" s="37">
        <v>25</v>
      </c>
      <c r="K771" s="54">
        <v>25</v>
      </c>
      <c r="M771"/>
      <c r="N771" s="37">
        <v>62128</v>
      </c>
      <c r="O771" s="37" t="s">
        <v>777</v>
      </c>
      <c r="P771" s="133" t="s">
        <v>1685</v>
      </c>
      <c r="Q771" s="133" t="s">
        <v>1688</v>
      </c>
    </row>
    <row r="772" spans="6:17" ht="14.5">
      <c r="F772" s="51"/>
      <c r="G772" t="s">
        <v>848</v>
      </c>
      <c r="H772" s="37">
        <v>59144</v>
      </c>
      <c r="I772" s="37">
        <v>59323</v>
      </c>
      <c r="J772" s="37">
        <v>25</v>
      </c>
      <c r="K772" s="54">
        <v>25</v>
      </c>
      <c r="M772"/>
      <c r="N772" s="37">
        <v>62128</v>
      </c>
      <c r="O772" s="37" t="s">
        <v>1124</v>
      </c>
      <c r="P772" s="133" t="s">
        <v>1685</v>
      </c>
      <c r="Q772" s="133" t="s">
        <v>1686</v>
      </c>
    </row>
    <row r="773" spans="6:17" ht="14.5">
      <c r="F773" s="51"/>
      <c r="G773" t="s">
        <v>849</v>
      </c>
      <c r="H773" s="37">
        <v>59460</v>
      </c>
      <c r="I773" s="37">
        <v>59324</v>
      </c>
      <c r="J773" s="37">
        <v>25</v>
      </c>
      <c r="K773" s="54">
        <v>30</v>
      </c>
      <c r="M773"/>
      <c r="N773" s="37">
        <v>62128</v>
      </c>
      <c r="O773" s="37" t="s">
        <v>1348</v>
      </c>
      <c r="P773" s="133" t="s">
        <v>1687</v>
      </c>
      <c r="Q773" s="133" t="s">
        <v>1686</v>
      </c>
    </row>
    <row r="774" spans="6:17" ht="14.5">
      <c r="F774" s="51"/>
      <c r="G774" t="s">
        <v>850</v>
      </c>
      <c r="H774" s="37">
        <v>59530</v>
      </c>
      <c r="I774" s="37">
        <v>59325</v>
      </c>
      <c r="J774" s="37">
        <v>25</v>
      </c>
      <c r="K774" s="54">
        <v>25</v>
      </c>
      <c r="M774"/>
      <c r="N774" s="37">
        <v>62128</v>
      </c>
      <c r="O774" s="37" t="s">
        <v>1354</v>
      </c>
      <c r="P774" s="133" t="s">
        <v>1685</v>
      </c>
      <c r="Q774" s="133" t="s">
        <v>1686</v>
      </c>
    </row>
    <row r="775" spans="6:17" ht="14.5">
      <c r="F775" s="51"/>
      <c r="G775" t="s">
        <v>851</v>
      </c>
      <c r="H775" s="37">
        <v>62850</v>
      </c>
      <c r="I775" s="37">
        <v>62478</v>
      </c>
      <c r="J775" s="37">
        <v>16</v>
      </c>
      <c r="K775" s="54">
        <v>16</v>
      </c>
      <c r="M775"/>
      <c r="N775" s="37">
        <v>62128</v>
      </c>
      <c r="O775" s="37" t="s">
        <v>1558</v>
      </c>
      <c r="P775" s="133" t="s">
        <v>1685</v>
      </c>
      <c r="Q775" s="133" t="s">
        <v>1690</v>
      </c>
    </row>
    <row r="776" spans="6:17" ht="14.5">
      <c r="F776" s="51"/>
      <c r="G776" t="s">
        <v>852</v>
      </c>
      <c r="H776" s="37">
        <v>59122</v>
      </c>
      <c r="I776" s="37">
        <v>59326</v>
      </c>
      <c r="J776" s="37">
        <v>25</v>
      </c>
      <c r="K776" s="54">
        <v>25</v>
      </c>
      <c r="M776"/>
      <c r="N776" s="37">
        <v>62129</v>
      </c>
      <c r="O776" s="37" t="s">
        <v>438</v>
      </c>
      <c r="P776" s="133" t="s">
        <v>1685</v>
      </c>
      <c r="Q776" s="133" t="s">
        <v>1690</v>
      </c>
    </row>
    <row r="777" spans="6:17" ht="14.5">
      <c r="F777" s="51"/>
      <c r="G777" t="s">
        <v>853</v>
      </c>
      <c r="H777" s="37">
        <v>59480</v>
      </c>
      <c r="I777" s="37">
        <v>59051</v>
      </c>
      <c r="J777" s="37">
        <v>25</v>
      </c>
      <c r="K777" s="54">
        <v>30</v>
      </c>
      <c r="M777"/>
      <c r="N777" s="37">
        <v>62129</v>
      </c>
      <c r="O777" s="37" t="s">
        <v>498</v>
      </c>
      <c r="P777" s="133" t="s">
        <v>1692</v>
      </c>
      <c r="Q777" s="133" t="s">
        <v>1691</v>
      </c>
    </row>
    <row r="778" spans="6:17" ht="14.5">
      <c r="F778" s="51"/>
      <c r="G778" t="s">
        <v>854</v>
      </c>
      <c r="H778" s="37">
        <v>62170</v>
      </c>
      <c r="I778" s="37">
        <v>62196</v>
      </c>
      <c r="J778" s="37">
        <v>25</v>
      </c>
      <c r="K778" s="54">
        <v>25</v>
      </c>
      <c r="M778"/>
      <c r="N778" s="37">
        <v>62129</v>
      </c>
      <c r="O778" s="37" t="s">
        <v>536</v>
      </c>
      <c r="P778" s="133" t="s">
        <v>1685</v>
      </c>
      <c r="Q778" s="133" t="s">
        <v>1690</v>
      </c>
    </row>
    <row r="779" spans="6:17" ht="14.5">
      <c r="F779" s="51"/>
      <c r="G779" t="s">
        <v>855</v>
      </c>
      <c r="H779" s="37">
        <v>62360</v>
      </c>
      <c r="I779" s="37">
        <v>62908</v>
      </c>
      <c r="J779" s="37">
        <v>25</v>
      </c>
      <c r="K779" s="54">
        <v>25</v>
      </c>
      <c r="M779"/>
      <c r="N779" s="37">
        <v>62129</v>
      </c>
      <c r="O779" s="37" t="s">
        <v>780</v>
      </c>
      <c r="P779" s="133" t="s">
        <v>1693</v>
      </c>
      <c r="Q779" s="133" t="s">
        <v>1690</v>
      </c>
    </row>
    <row r="780" spans="6:17" ht="14.5">
      <c r="F780" s="51"/>
      <c r="G780" t="s">
        <v>856</v>
      </c>
      <c r="H780" s="37">
        <v>62158</v>
      </c>
      <c r="I780" s="37">
        <v>62216</v>
      </c>
      <c r="J780" s="37">
        <v>25</v>
      </c>
      <c r="K780" s="54">
        <v>25</v>
      </c>
      <c r="M780"/>
      <c r="N780" s="37">
        <v>62129</v>
      </c>
      <c r="O780" s="37" t="s">
        <v>840</v>
      </c>
      <c r="P780" s="133" t="s">
        <v>1685</v>
      </c>
      <c r="Q780" s="133" t="s">
        <v>1688</v>
      </c>
    </row>
    <row r="781" spans="6:17" ht="14.5">
      <c r="F781" s="51"/>
      <c r="G781" t="s">
        <v>857</v>
      </c>
      <c r="H781" s="37">
        <v>59930</v>
      </c>
      <c r="I781" s="37">
        <v>59143</v>
      </c>
      <c r="J781" s="37">
        <v>25</v>
      </c>
      <c r="K781" s="54">
        <v>30</v>
      </c>
      <c r="M781"/>
      <c r="N781" s="37">
        <v>62129</v>
      </c>
      <c r="O781" s="37" t="s">
        <v>1451</v>
      </c>
      <c r="P781" s="133" t="s">
        <v>1692</v>
      </c>
      <c r="Q781" s="133" t="s">
        <v>1691</v>
      </c>
    </row>
    <row r="782" spans="6:17" ht="14.5">
      <c r="F782" s="51"/>
      <c r="G782" t="s">
        <v>858</v>
      </c>
      <c r="H782" s="37">
        <v>62150</v>
      </c>
      <c r="I782" s="37">
        <v>62232</v>
      </c>
      <c r="J782" s="37">
        <v>25</v>
      </c>
      <c r="K782" s="54">
        <v>25</v>
      </c>
      <c r="M782"/>
      <c r="N782" s="37">
        <v>62130</v>
      </c>
      <c r="O782" s="37" t="s">
        <v>234</v>
      </c>
      <c r="P782" s="133" t="s">
        <v>1687</v>
      </c>
      <c r="Q782" s="133" t="s">
        <v>1688</v>
      </c>
    </row>
    <row r="783" spans="6:17" ht="14.5">
      <c r="F783" s="51"/>
      <c r="G783" t="s">
        <v>859</v>
      </c>
      <c r="H783" s="37">
        <v>62136</v>
      </c>
      <c r="I783" s="37">
        <v>62252</v>
      </c>
      <c r="J783" s="37">
        <v>25</v>
      </c>
      <c r="K783" s="54">
        <v>25</v>
      </c>
      <c r="M783"/>
      <c r="N783" s="37">
        <v>62130</v>
      </c>
      <c r="O783" s="37" t="s">
        <v>254</v>
      </c>
      <c r="P783" s="133" t="s">
        <v>1687</v>
      </c>
      <c r="Q783" s="133" t="s">
        <v>1688</v>
      </c>
    </row>
    <row r="784" spans="6:17" ht="14.5">
      <c r="F784" s="51"/>
      <c r="G784" t="s">
        <v>860</v>
      </c>
      <c r="H784" s="37">
        <v>59570</v>
      </c>
      <c r="I784" s="37">
        <v>59232</v>
      </c>
      <c r="J784" s="37">
        <v>16</v>
      </c>
      <c r="K784" s="54">
        <v>16</v>
      </c>
      <c r="M784"/>
      <c r="N784" s="37">
        <v>62130</v>
      </c>
      <c r="O784" s="37" t="s">
        <v>352</v>
      </c>
      <c r="P784" s="133" t="s">
        <v>1685</v>
      </c>
      <c r="Q784" s="133" t="s">
        <v>1686</v>
      </c>
    </row>
    <row r="785" spans="6:17" ht="14.5">
      <c r="F785" s="51"/>
      <c r="G785" t="s">
        <v>861</v>
      </c>
      <c r="H785" s="37">
        <v>59253</v>
      </c>
      <c r="I785" s="37">
        <v>59268</v>
      </c>
      <c r="J785" s="37">
        <v>25</v>
      </c>
      <c r="K785" s="54">
        <v>25</v>
      </c>
      <c r="M785"/>
      <c r="N785" s="37">
        <v>62130</v>
      </c>
      <c r="O785" s="37" t="s">
        <v>372</v>
      </c>
      <c r="P785" s="133" t="s">
        <v>1685</v>
      </c>
      <c r="Q785" s="133" t="s">
        <v>1690</v>
      </c>
    </row>
    <row r="786" spans="6:17" ht="14.5">
      <c r="F786" s="51"/>
      <c r="G786" t="s">
        <v>862</v>
      </c>
      <c r="H786" s="37">
        <v>59360</v>
      </c>
      <c r="I786" s="37">
        <v>59274</v>
      </c>
      <c r="J786" s="37">
        <v>16</v>
      </c>
      <c r="K786" s="54">
        <v>16</v>
      </c>
      <c r="M786"/>
      <c r="N786" s="37">
        <v>62130</v>
      </c>
      <c r="O786" s="37" t="s">
        <v>453</v>
      </c>
      <c r="P786" s="133" t="s">
        <v>1685</v>
      </c>
      <c r="Q786" s="133" t="s">
        <v>1686</v>
      </c>
    </row>
    <row r="787" spans="6:17" ht="14.5">
      <c r="F787" s="51"/>
      <c r="G787" t="s">
        <v>863</v>
      </c>
      <c r="H787" s="37">
        <v>62158</v>
      </c>
      <c r="I787" s="37">
        <v>62434</v>
      </c>
      <c r="J787" s="37">
        <v>16</v>
      </c>
      <c r="K787" s="54">
        <v>16</v>
      </c>
      <c r="M787"/>
      <c r="N787" s="37">
        <v>62130</v>
      </c>
      <c r="O787" s="37" t="s">
        <v>482</v>
      </c>
      <c r="P787" s="133" t="s">
        <v>1685</v>
      </c>
      <c r="Q787" s="133" t="s">
        <v>1688</v>
      </c>
    </row>
    <row r="788" spans="6:17" ht="14.5">
      <c r="F788" s="51"/>
      <c r="G788" t="s">
        <v>864</v>
      </c>
      <c r="H788" s="37">
        <v>62140</v>
      </c>
      <c r="I788" s="37">
        <v>62521</v>
      </c>
      <c r="J788" s="37">
        <v>16</v>
      </c>
      <c r="K788" s="54">
        <v>16</v>
      </c>
      <c r="M788"/>
      <c r="N788" s="37">
        <v>62130</v>
      </c>
      <c r="O788" s="37" t="s">
        <v>486</v>
      </c>
      <c r="P788" s="133" t="s">
        <v>1685</v>
      </c>
      <c r="Q788" s="133" t="s">
        <v>1690</v>
      </c>
    </row>
    <row r="789" spans="6:17" ht="14.5">
      <c r="F789" s="51"/>
      <c r="G789" t="s">
        <v>865</v>
      </c>
      <c r="H789" s="37">
        <v>59570</v>
      </c>
      <c r="I789" s="37">
        <v>59357</v>
      </c>
      <c r="J789" s="37">
        <v>25</v>
      </c>
      <c r="K789" s="54">
        <v>25</v>
      </c>
      <c r="M789"/>
      <c r="N789" s="37">
        <v>62130</v>
      </c>
      <c r="O789" s="37" t="s">
        <v>651</v>
      </c>
      <c r="P789" s="133" t="s">
        <v>1685</v>
      </c>
      <c r="Q789" s="133" t="s">
        <v>1686</v>
      </c>
    </row>
    <row r="790" spans="6:17" ht="14.5">
      <c r="F790" s="51"/>
      <c r="G790" t="s">
        <v>866</v>
      </c>
      <c r="H790" s="37">
        <v>62170</v>
      </c>
      <c r="I790" s="37">
        <v>62535</v>
      </c>
      <c r="J790" s="37">
        <v>25</v>
      </c>
      <c r="K790" s="54">
        <v>25</v>
      </c>
      <c r="M790"/>
      <c r="N790" s="37">
        <v>62130</v>
      </c>
      <c r="O790" s="37" t="s">
        <v>657</v>
      </c>
      <c r="P790" s="133" t="s">
        <v>1685</v>
      </c>
      <c r="Q790" s="133" t="s">
        <v>1690</v>
      </c>
    </row>
    <row r="791" spans="6:17" ht="14.5">
      <c r="F791" s="51"/>
      <c r="G791" t="s">
        <v>867</v>
      </c>
      <c r="H791" s="37">
        <v>59110</v>
      </c>
      <c r="I791" s="37">
        <v>59368</v>
      </c>
      <c r="J791" s="37">
        <v>25</v>
      </c>
      <c r="K791" s="54">
        <v>50</v>
      </c>
      <c r="M791"/>
      <c r="N791" s="37">
        <v>62130</v>
      </c>
      <c r="O791" s="37" t="s">
        <v>679</v>
      </c>
      <c r="P791" s="133" t="s">
        <v>1692</v>
      </c>
      <c r="Q791" s="133" t="s">
        <v>1691</v>
      </c>
    </row>
    <row r="792" spans="6:17" ht="14.5">
      <c r="F792" s="51"/>
      <c r="G792" t="s">
        <v>868</v>
      </c>
      <c r="H792" s="37">
        <v>59239</v>
      </c>
      <c r="I792" s="37">
        <v>59427</v>
      </c>
      <c r="J792" s="37">
        <v>25</v>
      </c>
      <c r="K792" s="54">
        <v>25</v>
      </c>
      <c r="M792"/>
      <c r="N792" s="37">
        <v>62130</v>
      </c>
      <c r="O792" s="37" t="s">
        <v>724</v>
      </c>
      <c r="P792" s="133" t="s">
        <v>1685</v>
      </c>
      <c r="Q792" s="133" t="s">
        <v>1691</v>
      </c>
    </row>
    <row r="793" spans="6:17" ht="14.5">
      <c r="F793" s="51"/>
      <c r="G793" t="s">
        <v>869</v>
      </c>
      <c r="H793" s="37">
        <v>59174</v>
      </c>
      <c r="I793" s="37">
        <v>59564</v>
      </c>
      <c r="J793" s="37">
        <v>25</v>
      </c>
      <c r="K793" s="54">
        <v>30</v>
      </c>
      <c r="M793"/>
      <c r="N793" s="37">
        <v>62130</v>
      </c>
      <c r="O793" s="37" t="s">
        <v>757</v>
      </c>
      <c r="P793" s="133" t="s">
        <v>1687</v>
      </c>
      <c r="Q793" s="133" t="s">
        <v>1686</v>
      </c>
    </row>
    <row r="794" spans="6:17" ht="14.5">
      <c r="F794" s="51"/>
      <c r="G794" t="s">
        <v>870</v>
      </c>
      <c r="H794" s="37">
        <v>62130</v>
      </c>
      <c r="I794" s="37">
        <v>62813</v>
      </c>
      <c r="J794" s="37">
        <v>16</v>
      </c>
      <c r="K794" s="54">
        <v>16</v>
      </c>
      <c r="M794"/>
      <c r="N794" s="37">
        <v>62130</v>
      </c>
      <c r="O794" s="37" t="s">
        <v>783</v>
      </c>
      <c r="P794" s="133" t="s">
        <v>1685</v>
      </c>
      <c r="Q794" s="133" t="s">
        <v>1688</v>
      </c>
    </row>
    <row r="795" spans="6:17" ht="14.5">
      <c r="F795" s="51"/>
      <c r="G795" t="s">
        <v>871</v>
      </c>
      <c r="H795" s="37">
        <v>62122</v>
      </c>
      <c r="I795" s="37">
        <v>62479</v>
      </c>
      <c r="J795" s="37">
        <v>25</v>
      </c>
      <c r="K795" s="54">
        <v>25</v>
      </c>
      <c r="M795"/>
      <c r="N795" s="37">
        <v>62130</v>
      </c>
      <c r="O795" s="37" t="s">
        <v>786</v>
      </c>
      <c r="P795" s="133" t="s">
        <v>1687</v>
      </c>
      <c r="Q795" s="133" t="s">
        <v>1688</v>
      </c>
    </row>
    <row r="796" spans="6:17" ht="14.5">
      <c r="F796" s="51"/>
      <c r="G796" t="s">
        <v>872</v>
      </c>
      <c r="H796" s="37">
        <v>62113</v>
      </c>
      <c r="I796" s="37">
        <v>62480</v>
      </c>
      <c r="J796" s="37">
        <v>25</v>
      </c>
      <c r="K796" s="54">
        <v>25</v>
      </c>
      <c r="M796"/>
      <c r="N796" s="37">
        <v>62130</v>
      </c>
      <c r="O796" s="37" t="s">
        <v>787</v>
      </c>
      <c r="P796" s="133" t="s">
        <v>1687</v>
      </c>
      <c r="Q796" s="133" t="s">
        <v>1688</v>
      </c>
    </row>
    <row r="797" spans="6:17" ht="14.5">
      <c r="F797" s="51"/>
      <c r="G797" t="s">
        <v>873</v>
      </c>
      <c r="H797" s="37">
        <v>62140</v>
      </c>
      <c r="I797" s="37">
        <v>62481</v>
      </c>
      <c r="J797" s="37">
        <v>16</v>
      </c>
      <c r="K797" s="54">
        <v>16</v>
      </c>
      <c r="M797"/>
      <c r="N797" s="37">
        <v>62130</v>
      </c>
      <c r="O797" s="37" t="s">
        <v>793</v>
      </c>
      <c r="P797" s="133" t="s">
        <v>1685</v>
      </c>
      <c r="Q797" s="133" t="s">
        <v>1690</v>
      </c>
    </row>
    <row r="798" spans="6:17" ht="14.5">
      <c r="F798" s="51"/>
      <c r="G798" t="s">
        <v>874</v>
      </c>
      <c r="H798" s="37">
        <v>62830</v>
      </c>
      <c r="I798" s="37">
        <v>62483</v>
      </c>
      <c r="J798" s="37">
        <v>25</v>
      </c>
      <c r="K798" s="54">
        <v>25</v>
      </c>
      <c r="M798"/>
      <c r="N798" s="37">
        <v>62130</v>
      </c>
      <c r="O798" s="37" t="s">
        <v>829</v>
      </c>
      <c r="P798" s="133" t="s">
        <v>1685</v>
      </c>
      <c r="Q798" s="133" t="s">
        <v>1690</v>
      </c>
    </row>
    <row r="799" spans="6:17" ht="14.5">
      <c r="F799" s="51"/>
      <c r="G799" t="s">
        <v>875</v>
      </c>
      <c r="H799" s="37">
        <v>62159</v>
      </c>
      <c r="I799" s="37">
        <v>62484</v>
      </c>
      <c r="J799" s="37">
        <v>16</v>
      </c>
      <c r="K799" s="54">
        <v>16</v>
      </c>
      <c r="M799"/>
      <c r="N799" s="37">
        <v>62130</v>
      </c>
      <c r="O799" s="37" t="s">
        <v>834</v>
      </c>
      <c r="P799" s="133" t="s">
        <v>1685</v>
      </c>
      <c r="Q799" s="133" t="s">
        <v>1688</v>
      </c>
    </row>
    <row r="800" spans="6:17" ht="14.5">
      <c r="F800" s="51"/>
      <c r="G800" t="s">
        <v>876</v>
      </c>
      <c r="H800" s="37">
        <v>62960</v>
      </c>
      <c r="I800" s="37">
        <v>62485</v>
      </c>
      <c r="J800" s="37">
        <v>16</v>
      </c>
      <c r="K800" s="54">
        <v>16</v>
      </c>
      <c r="M800"/>
      <c r="N800" s="37">
        <v>62130</v>
      </c>
      <c r="O800" s="37" t="s">
        <v>835</v>
      </c>
      <c r="P800" s="133" t="s">
        <v>1685</v>
      </c>
      <c r="Q800" s="133" t="s">
        <v>1690</v>
      </c>
    </row>
    <row r="801" spans="6:17" ht="14.5">
      <c r="F801" s="51"/>
      <c r="G801" t="s">
        <v>877</v>
      </c>
      <c r="H801" s="37">
        <v>59167</v>
      </c>
      <c r="I801" s="37">
        <v>59327</v>
      </c>
      <c r="J801" s="37">
        <v>25</v>
      </c>
      <c r="K801" s="54">
        <v>25</v>
      </c>
      <c r="M801"/>
      <c r="N801" s="37">
        <v>62130</v>
      </c>
      <c r="O801" s="37" t="s">
        <v>870</v>
      </c>
      <c r="P801" s="133" t="s">
        <v>1687</v>
      </c>
      <c r="Q801" s="133" t="s">
        <v>1688</v>
      </c>
    </row>
    <row r="802" spans="6:17" ht="14.5">
      <c r="F802" s="51"/>
      <c r="G802" t="s">
        <v>878</v>
      </c>
      <c r="H802" s="37">
        <v>59130</v>
      </c>
      <c r="I802" s="37">
        <v>59328</v>
      </c>
      <c r="J802" s="37">
        <v>25</v>
      </c>
      <c r="K802" s="54">
        <v>50</v>
      </c>
      <c r="M802"/>
      <c r="N802" s="37">
        <v>62130</v>
      </c>
      <c r="O802" s="37" t="s">
        <v>986</v>
      </c>
      <c r="P802" s="133" t="s">
        <v>1692</v>
      </c>
      <c r="Q802" s="133" t="s">
        <v>1691</v>
      </c>
    </row>
    <row r="803" spans="6:17" ht="14.5">
      <c r="F803" s="51"/>
      <c r="G803" t="s">
        <v>879</v>
      </c>
      <c r="H803" s="37">
        <v>62120</v>
      </c>
      <c r="I803" s="37">
        <v>62486</v>
      </c>
      <c r="J803" s="37">
        <v>25</v>
      </c>
      <c r="K803" s="54">
        <v>25</v>
      </c>
      <c r="M803"/>
      <c r="N803" s="37">
        <v>62130</v>
      </c>
      <c r="O803" s="37" t="s">
        <v>1076</v>
      </c>
      <c r="P803" s="133" t="s">
        <v>1685</v>
      </c>
      <c r="Q803" s="133" t="s">
        <v>1688</v>
      </c>
    </row>
    <row r="804" spans="6:17" ht="14.5">
      <c r="F804" s="51"/>
      <c r="G804" t="s">
        <v>880</v>
      </c>
      <c r="H804" s="37">
        <v>59552</v>
      </c>
      <c r="I804" s="37">
        <v>59329</v>
      </c>
      <c r="J804" s="37">
        <v>25</v>
      </c>
      <c r="K804" s="54">
        <v>25</v>
      </c>
      <c r="M804"/>
      <c r="N804" s="37">
        <v>62130</v>
      </c>
      <c r="O804" s="37" t="s">
        <v>1101</v>
      </c>
      <c r="P804" s="133" t="s">
        <v>1687</v>
      </c>
      <c r="Q804" s="133" t="s">
        <v>1688</v>
      </c>
    </row>
    <row r="805" spans="6:17" ht="14.5">
      <c r="F805" s="51"/>
      <c r="G805" t="s">
        <v>881</v>
      </c>
      <c r="H805" s="37">
        <v>59310</v>
      </c>
      <c r="I805" s="37">
        <v>59330</v>
      </c>
      <c r="J805" s="37">
        <v>25</v>
      </c>
      <c r="K805" s="54">
        <v>25</v>
      </c>
      <c r="M805"/>
      <c r="N805" s="37">
        <v>62130</v>
      </c>
      <c r="O805" s="37" t="s">
        <v>1146</v>
      </c>
      <c r="P805" s="133" t="s">
        <v>1685</v>
      </c>
      <c r="Q805" s="133" t="s">
        <v>1691</v>
      </c>
    </row>
    <row r="806" spans="6:17" ht="14.5">
      <c r="F806" s="51"/>
      <c r="G806" t="s">
        <v>882</v>
      </c>
      <c r="H806" s="37">
        <v>59550</v>
      </c>
      <c r="I806" s="37">
        <v>59331</v>
      </c>
      <c r="J806" s="37">
        <v>25</v>
      </c>
      <c r="K806" s="54">
        <v>25</v>
      </c>
      <c r="M806"/>
      <c r="N806" s="37">
        <v>62130</v>
      </c>
      <c r="O806" s="37" t="s">
        <v>1161</v>
      </c>
      <c r="P806" s="133" t="s">
        <v>1685</v>
      </c>
      <c r="Q806" s="133" t="s">
        <v>1686</v>
      </c>
    </row>
    <row r="807" spans="6:17" ht="14.5">
      <c r="F807" s="51"/>
      <c r="G807" t="s">
        <v>883</v>
      </c>
      <c r="H807" s="37">
        <v>62250</v>
      </c>
      <c r="I807" s="37">
        <v>62487</v>
      </c>
      <c r="J807" s="37">
        <v>25</v>
      </c>
      <c r="K807" s="54">
        <v>25</v>
      </c>
      <c r="M807"/>
      <c r="N807" s="37">
        <v>62130</v>
      </c>
      <c r="O807" s="37" t="s">
        <v>1184</v>
      </c>
      <c r="P807" s="133" t="s">
        <v>1685</v>
      </c>
      <c r="Q807" s="133" t="s">
        <v>1690</v>
      </c>
    </row>
    <row r="808" spans="6:17" ht="14.5">
      <c r="F808" s="51"/>
      <c r="G808" t="s">
        <v>884</v>
      </c>
      <c r="H808" s="37">
        <v>62610</v>
      </c>
      <c r="I808" s="37">
        <v>62488</v>
      </c>
      <c r="J808" s="37">
        <v>16</v>
      </c>
      <c r="K808" s="54">
        <v>16</v>
      </c>
      <c r="M808"/>
      <c r="N808" s="37">
        <v>62130</v>
      </c>
      <c r="O808" s="37" t="s">
        <v>1239</v>
      </c>
      <c r="P808" s="133" t="s">
        <v>1685</v>
      </c>
      <c r="Q808" s="133" t="s">
        <v>1690</v>
      </c>
    </row>
    <row r="809" spans="6:17" ht="14.5">
      <c r="F809" s="51"/>
      <c r="G809" t="s">
        <v>885</v>
      </c>
      <c r="H809" s="37">
        <v>59390</v>
      </c>
      <c r="I809" s="37">
        <v>59332</v>
      </c>
      <c r="J809" s="37">
        <v>25</v>
      </c>
      <c r="K809" s="54">
        <v>50</v>
      </c>
      <c r="M809"/>
      <c r="N809" s="37">
        <v>62130</v>
      </c>
      <c r="O809" s="37" t="s">
        <v>1280</v>
      </c>
      <c r="P809" s="133" t="s">
        <v>1692</v>
      </c>
      <c r="Q809" s="133" t="s">
        <v>1691</v>
      </c>
    </row>
    <row r="810" spans="6:17" ht="14.5">
      <c r="F810" s="51"/>
      <c r="G810" t="s">
        <v>886</v>
      </c>
      <c r="H810" s="37">
        <v>62122</v>
      </c>
      <c r="I810" s="37">
        <v>62489</v>
      </c>
      <c r="J810" s="37">
        <v>25</v>
      </c>
      <c r="K810" s="54">
        <v>25</v>
      </c>
      <c r="M810"/>
      <c r="N810" s="37">
        <v>62130</v>
      </c>
      <c r="O810" s="37" t="s">
        <v>1357</v>
      </c>
      <c r="P810" s="133" t="s">
        <v>1687</v>
      </c>
      <c r="Q810" s="133" t="s">
        <v>1688</v>
      </c>
    </row>
    <row r="811" spans="6:17" ht="14.5">
      <c r="F811" s="51"/>
      <c r="G811" t="s">
        <v>887</v>
      </c>
      <c r="H811" s="37">
        <v>59219</v>
      </c>
      <c r="I811" s="37">
        <v>59333</v>
      </c>
      <c r="J811" s="37">
        <v>16</v>
      </c>
      <c r="K811" s="54">
        <v>16</v>
      </c>
      <c r="M811"/>
      <c r="N811" s="37">
        <v>62130</v>
      </c>
      <c r="O811" s="37" t="s">
        <v>1363</v>
      </c>
      <c r="P811" s="133" t="s">
        <v>1685</v>
      </c>
      <c r="Q811" s="133" t="s">
        <v>1686</v>
      </c>
    </row>
    <row r="812" spans="6:17" ht="14.5">
      <c r="F812" s="51"/>
      <c r="G812" t="s">
        <v>888</v>
      </c>
      <c r="H812" s="37">
        <v>62810</v>
      </c>
      <c r="I812" s="37">
        <v>62490</v>
      </c>
      <c r="J812" s="37">
        <v>25</v>
      </c>
      <c r="K812" s="54">
        <v>25</v>
      </c>
      <c r="M812"/>
      <c r="N812" s="37">
        <v>62130</v>
      </c>
      <c r="O812" s="37" t="s">
        <v>1419</v>
      </c>
      <c r="P812" s="133" t="s">
        <v>1685</v>
      </c>
      <c r="Q812" s="133" t="s">
        <v>1688</v>
      </c>
    </row>
    <row r="813" spans="6:17" ht="14.5">
      <c r="F813" s="51"/>
      <c r="G813" t="s">
        <v>889</v>
      </c>
      <c r="H813" s="37">
        <v>59553</v>
      </c>
      <c r="I813" s="37">
        <v>59334</v>
      </c>
      <c r="J813" s="37">
        <v>25</v>
      </c>
      <c r="K813" s="54">
        <v>25</v>
      </c>
      <c r="M813"/>
      <c r="N813" s="37">
        <v>62130</v>
      </c>
      <c r="O813" s="37" t="s">
        <v>1483</v>
      </c>
      <c r="P813" s="133" t="s">
        <v>1687</v>
      </c>
      <c r="Q813" s="133" t="s">
        <v>1688</v>
      </c>
    </row>
    <row r="814" spans="6:17" ht="14.5">
      <c r="F814" s="51"/>
      <c r="G814" t="s">
        <v>890</v>
      </c>
      <c r="H814" s="37">
        <v>62840</v>
      </c>
      <c r="I814" s="37">
        <v>62491</v>
      </c>
      <c r="J814" s="37">
        <v>25</v>
      </c>
      <c r="K814" s="54">
        <v>25</v>
      </c>
      <c r="M814"/>
      <c r="N814" s="37">
        <v>62130</v>
      </c>
      <c r="O814" s="37" t="s">
        <v>1579</v>
      </c>
      <c r="P814" s="133" t="s">
        <v>1685</v>
      </c>
      <c r="Q814" s="133" t="s">
        <v>1690</v>
      </c>
    </row>
    <row r="815" spans="6:17" ht="14.5">
      <c r="F815" s="51"/>
      <c r="G815" t="s">
        <v>891</v>
      </c>
      <c r="H815" s="37">
        <v>59360</v>
      </c>
      <c r="I815" s="37">
        <v>59136</v>
      </c>
      <c r="J815" s="37">
        <v>25</v>
      </c>
      <c r="K815" s="54">
        <v>30</v>
      </c>
      <c r="M815"/>
      <c r="N815" s="37">
        <v>62131</v>
      </c>
      <c r="O815" s="37" t="s">
        <v>522</v>
      </c>
      <c r="P815" s="133" t="s">
        <v>1685</v>
      </c>
      <c r="Q815" s="133" t="s">
        <v>1686</v>
      </c>
    </row>
    <row r="816" spans="6:17" ht="14.5">
      <c r="F816" s="51"/>
      <c r="G816" t="s">
        <v>892</v>
      </c>
      <c r="H816" s="37">
        <v>59940</v>
      </c>
      <c r="I816" s="37">
        <v>59180</v>
      </c>
      <c r="J816" s="37">
        <v>25</v>
      </c>
      <c r="K816" s="54">
        <v>25</v>
      </c>
      <c r="M816"/>
      <c r="N816" s="37">
        <v>62131</v>
      </c>
      <c r="O816" s="37" t="s">
        <v>1491</v>
      </c>
      <c r="P816" s="133" t="s">
        <v>1685</v>
      </c>
      <c r="Q816" s="133" t="s">
        <v>1690</v>
      </c>
    </row>
    <row r="817" spans="6:17" ht="14.5">
      <c r="F817" s="51"/>
      <c r="G817" t="s">
        <v>893</v>
      </c>
      <c r="H817" s="37">
        <v>59550</v>
      </c>
      <c r="I817" s="37">
        <v>59223</v>
      </c>
      <c r="J817" s="37">
        <v>16</v>
      </c>
      <c r="K817" s="54">
        <v>16</v>
      </c>
      <c r="M817"/>
      <c r="N817" s="37">
        <v>62131</v>
      </c>
      <c r="O817" s="37" t="s">
        <v>1508</v>
      </c>
      <c r="P817" s="133" t="s">
        <v>1685</v>
      </c>
      <c r="Q817" s="133" t="s">
        <v>1686</v>
      </c>
    </row>
    <row r="818" spans="6:17" ht="14.5">
      <c r="F818" s="51"/>
      <c r="G818" t="s">
        <v>894</v>
      </c>
      <c r="H818" s="37">
        <v>59134</v>
      </c>
      <c r="I818" s="37">
        <v>59371</v>
      </c>
      <c r="J818" s="37">
        <v>25</v>
      </c>
      <c r="K818" s="54">
        <v>25</v>
      </c>
      <c r="M818"/>
      <c r="N818" s="37">
        <v>62132</v>
      </c>
      <c r="O818" s="37" t="s">
        <v>332</v>
      </c>
      <c r="P818" s="133" t="s">
        <v>1685</v>
      </c>
      <c r="Q818" s="133" t="s">
        <v>1691</v>
      </c>
    </row>
    <row r="819" spans="6:17" ht="14.5">
      <c r="F819" s="51"/>
      <c r="G819" t="s">
        <v>895</v>
      </c>
      <c r="H819" s="37">
        <v>62770</v>
      </c>
      <c r="I819" s="37">
        <v>62647</v>
      </c>
      <c r="J819" s="37">
        <v>25</v>
      </c>
      <c r="K819" s="54">
        <v>25</v>
      </c>
      <c r="M819"/>
      <c r="N819" s="37">
        <v>62132</v>
      </c>
      <c r="O819" s="37" t="s">
        <v>379</v>
      </c>
      <c r="P819" s="133" t="s">
        <v>1685</v>
      </c>
      <c r="Q819" s="133" t="s">
        <v>1690</v>
      </c>
    </row>
    <row r="820" spans="6:17" ht="14.5">
      <c r="F820" s="51"/>
      <c r="G820" t="s">
        <v>896</v>
      </c>
      <c r="H820" s="37">
        <v>62390</v>
      </c>
      <c r="I820" s="37">
        <v>62665</v>
      </c>
      <c r="J820" s="37">
        <v>16</v>
      </c>
      <c r="K820" s="54">
        <v>16</v>
      </c>
      <c r="M820"/>
      <c r="N820" s="37">
        <v>62132</v>
      </c>
      <c r="O820" s="37" t="s">
        <v>624</v>
      </c>
      <c r="P820" s="133" t="s">
        <v>1685</v>
      </c>
      <c r="Q820" s="133" t="s">
        <v>1688</v>
      </c>
    </row>
    <row r="821" spans="6:17" ht="14.5">
      <c r="F821" s="51"/>
      <c r="G821" t="s">
        <v>897</v>
      </c>
      <c r="H821" s="37">
        <v>62480</v>
      </c>
      <c r="I821" s="37">
        <v>62667</v>
      </c>
      <c r="J821" s="37">
        <v>25</v>
      </c>
      <c r="K821" s="54">
        <v>50</v>
      </c>
      <c r="M821"/>
      <c r="N821" s="37">
        <v>62132</v>
      </c>
      <c r="O821" s="37" t="s">
        <v>746</v>
      </c>
      <c r="P821" s="133" t="s">
        <v>1693</v>
      </c>
      <c r="Q821" s="133" t="s">
        <v>1690</v>
      </c>
    </row>
    <row r="822" spans="6:17" ht="14.5">
      <c r="F822" s="51"/>
      <c r="G822" t="s">
        <v>898</v>
      </c>
      <c r="H822" s="37">
        <v>59530</v>
      </c>
      <c r="I822" s="37">
        <v>59481</v>
      </c>
      <c r="J822" s="37">
        <v>25</v>
      </c>
      <c r="K822" s="54">
        <v>30</v>
      </c>
      <c r="M822"/>
      <c r="N822" s="37">
        <v>62132</v>
      </c>
      <c r="O822" s="37" t="s">
        <v>790</v>
      </c>
      <c r="P822" s="133" t="s">
        <v>1685</v>
      </c>
      <c r="Q822" s="133" t="s">
        <v>1686</v>
      </c>
    </row>
    <row r="823" spans="6:17" ht="14.5">
      <c r="F823" s="51"/>
      <c r="G823" t="s">
        <v>899</v>
      </c>
      <c r="H823" s="37">
        <v>62140</v>
      </c>
      <c r="I823" s="37">
        <v>62677</v>
      </c>
      <c r="J823" s="37">
        <v>16</v>
      </c>
      <c r="K823" s="54">
        <v>16</v>
      </c>
      <c r="M823"/>
      <c r="N823" s="37">
        <v>62134</v>
      </c>
      <c r="O823" s="37" t="s">
        <v>125</v>
      </c>
      <c r="P823" s="133" t="s">
        <v>1685</v>
      </c>
      <c r="Q823" s="133" t="s">
        <v>1690</v>
      </c>
    </row>
    <row r="824" spans="6:17" ht="14.5">
      <c r="F824" s="51"/>
      <c r="G824" t="s">
        <v>900</v>
      </c>
      <c r="H824" s="37">
        <v>62450</v>
      </c>
      <c r="I824" s="37">
        <v>62777</v>
      </c>
      <c r="J824" s="37">
        <v>16</v>
      </c>
      <c r="K824" s="54">
        <v>16</v>
      </c>
      <c r="M824"/>
      <c r="N824" s="37">
        <v>62134</v>
      </c>
      <c r="O824" s="37" t="s">
        <v>246</v>
      </c>
      <c r="P824" s="133" t="s">
        <v>1685</v>
      </c>
      <c r="Q824" s="133" t="s">
        <v>1688</v>
      </c>
    </row>
    <row r="825" spans="6:17" ht="14.5">
      <c r="F825" s="51"/>
      <c r="G825" t="s">
        <v>901</v>
      </c>
      <c r="H825" s="37">
        <v>62810</v>
      </c>
      <c r="I825" s="37">
        <v>62802</v>
      </c>
      <c r="J825" s="37">
        <v>16</v>
      </c>
      <c r="K825" s="54">
        <v>16</v>
      </c>
      <c r="M825"/>
      <c r="N825" s="37">
        <v>62134</v>
      </c>
      <c r="O825" s="37" t="s">
        <v>345</v>
      </c>
      <c r="P825" s="133" t="s">
        <v>1685</v>
      </c>
      <c r="Q825" s="133" t="s">
        <v>1688</v>
      </c>
    </row>
    <row r="826" spans="6:17" ht="14.5">
      <c r="F826" s="51"/>
      <c r="G826" t="s">
        <v>902</v>
      </c>
      <c r="H826" s="37">
        <v>62520</v>
      </c>
      <c r="I826" s="37">
        <v>62826</v>
      </c>
      <c r="J826" s="37">
        <v>25</v>
      </c>
      <c r="K826" s="54">
        <v>30</v>
      </c>
      <c r="M826"/>
      <c r="N826" s="37">
        <v>62134</v>
      </c>
      <c r="O826" s="37" t="s">
        <v>558</v>
      </c>
      <c r="P826" s="133" t="s">
        <v>1685</v>
      </c>
      <c r="Q826" s="133" t="s">
        <v>1690</v>
      </c>
    </row>
    <row r="827" spans="6:17" ht="14.5">
      <c r="F827" s="51"/>
      <c r="G827" t="s">
        <v>903</v>
      </c>
      <c r="H827" s="37">
        <v>62450</v>
      </c>
      <c r="I827" s="37">
        <v>62829</v>
      </c>
      <c r="J827" s="37">
        <v>16</v>
      </c>
      <c r="K827" s="54">
        <v>16</v>
      </c>
      <c r="M827"/>
      <c r="N827" s="37">
        <v>62134</v>
      </c>
      <c r="O827" s="37" t="s">
        <v>560</v>
      </c>
      <c r="P827" s="133" t="s">
        <v>1685</v>
      </c>
      <c r="Q827" s="133" t="s">
        <v>1688</v>
      </c>
    </row>
    <row r="828" spans="6:17" ht="14.5">
      <c r="F828" s="51"/>
      <c r="G828" t="s">
        <v>904</v>
      </c>
      <c r="H828" s="37">
        <v>62142</v>
      </c>
      <c r="I828" s="37">
        <v>62880</v>
      </c>
      <c r="J828" s="37">
        <v>25</v>
      </c>
      <c r="K828" s="54">
        <v>25</v>
      </c>
      <c r="M828"/>
      <c r="N828" s="37">
        <v>62134</v>
      </c>
      <c r="O828" s="37" t="s">
        <v>563</v>
      </c>
      <c r="P828" s="133" t="s">
        <v>1685</v>
      </c>
      <c r="Q828" s="133" t="s">
        <v>1690</v>
      </c>
    </row>
    <row r="829" spans="6:17" ht="14.5">
      <c r="F829" s="51"/>
      <c r="G829" t="s">
        <v>905</v>
      </c>
      <c r="H829" s="37">
        <v>62990</v>
      </c>
      <c r="I829" s="37">
        <v>62492</v>
      </c>
      <c r="J829" s="37">
        <v>16</v>
      </c>
      <c r="K829" s="54">
        <v>16</v>
      </c>
      <c r="M829"/>
      <c r="N829" s="37">
        <v>62134</v>
      </c>
      <c r="O829" s="37" t="s">
        <v>623</v>
      </c>
      <c r="P829" s="133" t="s">
        <v>1685</v>
      </c>
      <c r="Q829" s="133" t="s">
        <v>1690</v>
      </c>
    </row>
    <row r="830" spans="6:17" ht="14.5">
      <c r="F830" s="51"/>
      <c r="G830" t="s">
        <v>906</v>
      </c>
      <c r="H830" s="37">
        <v>62124</v>
      </c>
      <c r="I830" s="37">
        <v>62493</v>
      </c>
      <c r="J830" s="37">
        <v>16</v>
      </c>
      <c r="K830" s="54">
        <v>16</v>
      </c>
      <c r="M830"/>
      <c r="N830" s="37">
        <v>62134</v>
      </c>
      <c r="O830" s="37" t="s">
        <v>633</v>
      </c>
      <c r="P830" s="133" t="s">
        <v>1685</v>
      </c>
      <c r="Q830" s="133" t="s">
        <v>1688</v>
      </c>
    </row>
    <row r="831" spans="6:17" ht="14.5">
      <c r="F831" s="51"/>
      <c r="G831" t="s">
        <v>907</v>
      </c>
      <c r="H831" s="37">
        <v>59226</v>
      </c>
      <c r="I831" s="37">
        <v>59335</v>
      </c>
      <c r="J831" s="37">
        <v>25</v>
      </c>
      <c r="K831" s="54">
        <v>25</v>
      </c>
      <c r="M831"/>
      <c r="N831" s="37">
        <v>62134</v>
      </c>
      <c r="O831" s="37" t="s">
        <v>642</v>
      </c>
      <c r="P831" s="133" t="s">
        <v>1685</v>
      </c>
      <c r="Q831" s="133" t="s">
        <v>1686</v>
      </c>
    </row>
    <row r="832" spans="6:17" ht="14.5">
      <c r="F832" s="51"/>
      <c r="G832" t="s">
        <v>908</v>
      </c>
      <c r="H832" s="37">
        <v>62124</v>
      </c>
      <c r="I832" s="37">
        <v>62494</v>
      </c>
      <c r="J832" s="37">
        <v>16</v>
      </c>
      <c r="K832" s="54">
        <v>16</v>
      </c>
      <c r="M832"/>
      <c r="N832" s="37">
        <v>62134</v>
      </c>
      <c r="O832" s="37" t="s">
        <v>805</v>
      </c>
      <c r="P832" s="133" t="s">
        <v>1685</v>
      </c>
      <c r="Q832" s="133" t="s">
        <v>1688</v>
      </c>
    </row>
    <row r="833" spans="6:17" ht="14.5">
      <c r="F833" s="51"/>
      <c r="G833" t="s">
        <v>909</v>
      </c>
      <c r="H833" s="37">
        <v>59259</v>
      </c>
      <c r="I833" s="37">
        <v>59336</v>
      </c>
      <c r="J833" s="37">
        <v>16</v>
      </c>
      <c r="K833" s="54">
        <v>25</v>
      </c>
      <c r="M833"/>
      <c r="N833" s="37">
        <v>62134</v>
      </c>
      <c r="O833" s="37" t="s">
        <v>954</v>
      </c>
      <c r="P833" s="133" t="s">
        <v>1687</v>
      </c>
      <c r="Q833" s="133" t="s">
        <v>1688</v>
      </c>
    </row>
    <row r="834" spans="6:17" ht="14.5">
      <c r="F834" s="51"/>
      <c r="G834" t="s">
        <v>910</v>
      </c>
      <c r="H834" s="37">
        <v>59143</v>
      </c>
      <c r="I834" s="37">
        <v>59337</v>
      </c>
      <c r="J834" s="37">
        <v>16</v>
      </c>
      <c r="K834" s="54">
        <v>16</v>
      </c>
      <c r="M834"/>
      <c r="N834" s="37">
        <v>62134</v>
      </c>
      <c r="O834" s="37" t="s">
        <v>1061</v>
      </c>
      <c r="P834" s="133" t="s">
        <v>1685</v>
      </c>
      <c r="Q834" s="133" t="s">
        <v>1690</v>
      </c>
    </row>
    <row r="835" spans="6:17" ht="14.5">
      <c r="F835" s="51"/>
      <c r="G835" t="s">
        <v>911</v>
      </c>
      <c r="H835" s="37">
        <v>62380</v>
      </c>
      <c r="I835" s="37">
        <v>62495</v>
      </c>
      <c r="J835" s="37">
        <v>16</v>
      </c>
      <c r="K835" s="54">
        <v>16</v>
      </c>
      <c r="M835"/>
      <c r="N835" s="37">
        <v>62134</v>
      </c>
      <c r="O835" s="37" t="s">
        <v>1201</v>
      </c>
      <c r="P835" s="133" t="s">
        <v>1685</v>
      </c>
      <c r="Q835" s="133" t="s">
        <v>1690</v>
      </c>
    </row>
    <row r="836" spans="6:17" ht="14.5">
      <c r="F836" s="51"/>
      <c r="G836" t="s">
        <v>912</v>
      </c>
      <c r="H836" s="37">
        <v>59470</v>
      </c>
      <c r="I836" s="37">
        <v>59338</v>
      </c>
      <c r="J836" s="37">
        <v>25</v>
      </c>
      <c r="K836" s="54">
        <v>25</v>
      </c>
      <c r="M836"/>
      <c r="N836" s="37">
        <v>62134</v>
      </c>
      <c r="O836" s="37" t="s">
        <v>1446</v>
      </c>
      <c r="P836" s="133" t="s">
        <v>1685</v>
      </c>
      <c r="Q836" s="133" t="s">
        <v>1690</v>
      </c>
    </row>
    <row r="837" spans="6:17" ht="14.5">
      <c r="F837" s="51"/>
      <c r="G837" t="s">
        <v>913</v>
      </c>
      <c r="H837" s="37">
        <v>59115</v>
      </c>
      <c r="I837" s="37">
        <v>59339</v>
      </c>
      <c r="J837" s="37">
        <v>25</v>
      </c>
      <c r="K837" s="54">
        <v>30</v>
      </c>
      <c r="M837"/>
      <c r="N837" s="37">
        <v>62134</v>
      </c>
      <c r="O837" s="37" t="s">
        <v>1466</v>
      </c>
      <c r="P837" s="133" t="s">
        <v>1692</v>
      </c>
      <c r="Q837" s="133" t="s">
        <v>1691</v>
      </c>
    </row>
    <row r="838" spans="6:17" ht="14.5">
      <c r="F838" s="51"/>
      <c r="G838" t="s">
        <v>914</v>
      </c>
      <c r="H838" s="37">
        <v>62630</v>
      </c>
      <c r="I838" s="37">
        <v>62496</v>
      </c>
      <c r="J838" s="37">
        <v>25</v>
      </c>
      <c r="K838" s="54">
        <v>25</v>
      </c>
      <c r="M838"/>
      <c r="N838" s="37">
        <v>62136</v>
      </c>
      <c r="O838" s="37" t="s">
        <v>859</v>
      </c>
      <c r="P838" s="133" t="s">
        <v>1685</v>
      </c>
      <c r="Q838" s="133" t="s">
        <v>1690</v>
      </c>
    </row>
    <row r="839" spans="6:17" ht="14.5">
      <c r="F839" s="51"/>
      <c r="G839" t="s">
        <v>915</v>
      </c>
      <c r="H839" s="37">
        <v>59495</v>
      </c>
      <c r="I839" s="37">
        <v>59340</v>
      </c>
      <c r="J839" s="37">
        <v>25</v>
      </c>
      <c r="K839" s="54">
        <v>30</v>
      </c>
      <c r="M839"/>
      <c r="N839" s="37">
        <v>62136</v>
      </c>
      <c r="O839" s="37" t="s">
        <v>926</v>
      </c>
      <c r="P839" s="133" t="s">
        <v>1693</v>
      </c>
      <c r="Q839" s="133" t="s">
        <v>1690</v>
      </c>
    </row>
    <row r="840" spans="6:17" ht="14.5">
      <c r="F840" s="51"/>
      <c r="G840" t="s">
        <v>916</v>
      </c>
      <c r="H840" s="37">
        <v>62790</v>
      </c>
      <c r="I840" s="37">
        <v>62497</v>
      </c>
      <c r="J840" s="37">
        <v>25</v>
      </c>
      <c r="K840" s="54">
        <v>25</v>
      </c>
      <c r="M840"/>
      <c r="N840" s="37">
        <v>62136</v>
      </c>
      <c r="O840" s="37" t="s">
        <v>1267</v>
      </c>
      <c r="P840" s="133" t="s">
        <v>1687</v>
      </c>
      <c r="Q840" s="133" t="s">
        <v>1688</v>
      </c>
    </row>
    <row r="841" spans="6:17" ht="14.5">
      <c r="F841" s="51"/>
      <c r="G841" t="s">
        <v>917</v>
      </c>
      <c r="H841" s="37">
        <v>62300</v>
      </c>
      <c r="I841" s="37">
        <v>62498</v>
      </c>
      <c r="J841" s="37">
        <v>25</v>
      </c>
      <c r="K841" s="54">
        <v>50</v>
      </c>
      <c r="M841"/>
      <c r="N841" s="37">
        <v>62136</v>
      </c>
      <c r="O841" s="37" t="s">
        <v>1513</v>
      </c>
      <c r="P841" s="133" t="s">
        <v>1687</v>
      </c>
      <c r="Q841" s="133" t="s">
        <v>1688</v>
      </c>
    </row>
    <row r="842" spans="6:17" ht="14.5">
      <c r="F842" s="51"/>
      <c r="G842" t="s">
        <v>918</v>
      </c>
      <c r="H842" s="37">
        <v>62170</v>
      </c>
      <c r="I842" s="37">
        <v>62499</v>
      </c>
      <c r="J842" s="37">
        <v>16</v>
      </c>
      <c r="K842" s="54">
        <v>16</v>
      </c>
      <c r="M842"/>
      <c r="N842" s="37">
        <v>62137</v>
      </c>
      <c r="O842" s="37" t="s">
        <v>462</v>
      </c>
      <c r="P842" s="133" t="s">
        <v>1685</v>
      </c>
      <c r="Q842" s="133" t="s">
        <v>1690</v>
      </c>
    </row>
    <row r="843" spans="6:17" ht="14.5">
      <c r="F843" s="51"/>
      <c r="G843" t="s">
        <v>919</v>
      </c>
      <c r="H843" s="37">
        <v>62730</v>
      </c>
      <c r="I843" s="37">
        <v>62043</v>
      </c>
      <c r="J843" s="37">
        <v>25</v>
      </c>
      <c r="K843" s="54">
        <v>25</v>
      </c>
      <c r="M843"/>
      <c r="N843" s="37">
        <v>62138</v>
      </c>
      <c r="O843" s="37" t="s">
        <v>153</v>
      </c>
      <c r="P843" s="133" t="s">
        <v>1685</v>
      </c>
      <c r="Q843" s="133" t="s">
        <v>1690</v>
      </c>
    </row>
    <row r="844" spans="6:17" ht="14.5">
      <c r="F844" s="51"/>
      <c r="G844" t="s">
        <v>920</v>
      </c>
      <c r="H844" s="37">
        <v>59122</v>
      </c>
      <c r="I844" s="37">
        <v>59404</v>
      </c>
      <c r="J844" s="37">
        <v>25</v>
      </c>
      <c r="K844" s="54">
        <v>25</v>
      </c>
      <c r="M844"/>
      <c r="N844" s="37">
        <v>62138</v>
      </c>
      <c r="O844" s="37" t="s">
        <v>284</v>
      </c>
      <c r="P844" s="133" t="s">
        <v>1685</v>
      </c>
      <c r="Q844" s="133" t="s">
        <v>1690</v>
      </c>
    </row>
    <row r="845" spans="6:17" ht="14.5">
      <c r="F845" s="51"/>
      <c r="G845" t="s">
        <v>921</v>
      </c>
      <c r="H845" s="37">
        <v>59258</v>
      </c>
      <c r="I845" s="37">
        <v>59517</v>
      </c>
      <c r="J845" s="37">
        <v>25</v>
      </c>
      <c r="K845" s="54">
        <v>25</v>
      </c>
      <c r="M845"/>
      <c r="N845" s="37">
        <v>62138</v>
      </c>
      <c r="O845" s="37" t="s">
        <v>519</v>
      </c>
      <c r="P845" s="133" t="s">
        <v>1685</v>
      </c>
      <c r="Q845" s="133" t="s">
        <v>1686</v>
      </c>
    </row>
    <row r="846" spans="6:17" ht="14.5">
      <c r="F846" s="51"/>
      <c r="G846" t="s">
        <v>922</v>
      </c>
      <c r="H846" s="37">
        <v>59258</v>
      </c>
      <c r="I846" s="37">
        <v>59341</v>
      </c>
      <c r="J846" s="37">
        <v>25</v>
      </c>
      <c r="K846" s="54">
        <v>25</v>
      </c>
      <c r="M846"/>
      <c r="N846" s="37">
        <v>62138</v>
      </c>
      <c r="O846" s="37" t="s">
        <v>730</v>
      </c>
      <c r="P846" s="133" t="s">
        <v>1685</v>
      </c>
      <c r="Q846" s="133" t="s">
        <v>1686</v>
      </c>
    </row>
    <row r="847" spans="6:17" ht="14.5">
      <c r="F847" s="51"/>
      <c r="G847" t="s">
        <v>923</v>
      </c>
      <c r="H847" s="37">
        <v>62190</v>
      </c>
      <c r="I847" s="37">
        <v>62500</v>
      </c>
      <c r="J847" s="37">
        <v>25</v>
      </c>
      <c r="K847" s="54">
        <v>25</v>
      </c>
      <c r="M847"/>
      <c r="N847" s="37">
        <v>62138</v>
      </c>
      <c r="O847" s="37" t="s">
        <v>1539</v>
      </c>
      <c r="P847" s="133" t="s">
        <v>1687</v>
      </c>
      <c r="Q847" s="133" t="s">
        <v>1688</v>
      </c>
    </row>
    <row r="848" spans="6:17" ht="14.5">
      <c r="F848" s="51"/>
      <c r="G848" t="s">
        <v>924</v>
      </c>
      <c r="H848" s="37">
        <v>62990</v>
      </c>
      <c r="I848" s="37">
        <v>62501</v>
      </c>
      <c r="J848" s="37">
        <v>16</v>
      </c>
      <c r="K848" s="54">
        <v>16</v>
      </c>
      <c r="M848"/>
      <c r="N848" s="37">
        <v>62140</v>
      </c>
      <c r="O848" s="37" t="s">
        <v>146</v>
      </c>
      <c r="P848" s="133" t="s">
        <v>1685</v>
      </c>
      <c r="Q848" s="133" t="s">
        <v>1690</v>
      </c>
    </row>
    <row r="849" spans="6:17" ht="14.5">
      <c r="F849" s="51"/>
      <c r="G849" t="s">
        <v>925</v>
      </c>
      <c r="H849" s="37">
        <v>59810</v>
      </c>
      <c r="I849" s="37">
        <v>59343</v>
      </c>
      <c r="J849" s="37">
        <v>25</v>
      </c>
      <c r="K849" s="54">
        <v>30</v>
      </c>
      <c r="M849"/>
      <c r="N849" s="37">
        <v>62140</v>
      </c>
      <c r="O849" s="37" t="s">
        <v>320</v>
      </c>
      <c r="P849" s="133" t="s">
        <v>1692</v>
      </c>
      <c r="Q849" s="133" t="s">
        <v>1691</v>
      </c>
    </row>
    <row r="850" spans="6:17" ht="14.5">
      <c r="F850" s="51"/>
      <c r="G850" t="s">
        <v>926</v>
      </c>
      <c r="H850" s="37">
        <v>62136</v>
      </c>
      <c r="I850" s="37">
        <v>62502</v>
      </c>
      <c r="J850" s="37">
        <v>25</v>
      </c>
      <c r="K850" s="54">
        <v>25</v>
      </c>
      <c r="M850"/>
      <c r="N850" s="37">
        <v>62140</v>
      </c>
      <c r="O850" s="37" t="s">
        <v>350</v>
      </c>
      <c r="P850" s="133" t="s">
        <v>1685</v>
      </c>
      <c r="Q850" s="133" t="s">
        <v>1690</v>
      </c>
    </row>
    <row r="851" spans="6:17" ht="14.5">
      <c r="F851" s="51"/>
      <c r="G851" t="s">
        <v>927</v>
      </c>
      <c r="H851" s="37">
        <v>62250</v>
      </c>
      <c r="I851" s="37">
        <v>62503</v>
      </c>
      <c r="J851" s="37">
        <v>25</v>
      </c>
      <c r="K851" s="54">
        <v>25</v>
      </c>
      <c r="M851"/>
      <c r="N851" s="37">
        <v>62140</v>
      </c>
      <c r="O851" s="37" t="s">
        <v>406</v>
      </c>
      <c r="P851" s="133" t="s">
        <v>1685</v>
      </c>
      <c r="Q851" s="133" t="s">
        <v>1690</v>
      </c>
    </row>
    <row r="852" spans="6:17" ht="14.5">
      <c r="F852" s="51"/>
      <c r="G852" t="s">
        <v>928</v>
      </c>
      <c r="H852" s="37">
        <v>62500</v>
      </c>
      <c r="I852" s="37">
        <v>62504</v>
      </c>
      <c r="J852" s="37">
        <v>16</v>
      </c>
      <c r="K852" s="54">
        <v>16</v>
      </c>
      <c r="M852"/>
      <c r="N852" s="37">
        <v>62140</v>
      </c>
      <c r="O852" s="37" t="s">
        <v>424</v>
      </c>
      <c r="P852" s="133" t="s">
        <v>1685</v>
      </c>
      <c r="Q852" s="133" t="s">
        <v>1690</v>
      </c>
    </row>
    <row r="853" spans="6:17" ht="14.5">
      <c r="F853" s="51"/>
      <c r="G853" t="s">
        <v>929</v>
      </c>
      <c r="H853" s="37">
        <v>62250</v>
      </c>
      <c r="I853" s="37">
        <v>62505</v>
      </c>
      <c r="J853" s="37">
        <v>25</v>
      </c>
      <c r="K853" s="54">
        <v>25</v>
      </c>
      <c r="M853"/>
      <c r="N853" s="37">
        <v>62140</v>
      </c>
      <c r="O853" s="37" t="s">
        <v>426</v>
      </c>
      <c r="P853" s="133" t="s">
        <v>1685</v>
      </c>
      <c r="Q853" s="133" t="s">
        <v>1690</v>
      </c>
    </row>
    <row r="854" spans="6:17" ht="14.5">
      <c r="F854" s="51"/>
      <c r="G854" t="s">
        <v>930</v>
      </c>
      <c r="H854" s="37">
        <v>59620</v>
      </c>
      <c r="I854" s="37">
        <v>59344</v>
      </c>
      <c r="J854" s="37">
        <v>25</v>
      </c>
      <c r="K854" s="54">
        <v>25</v>
      </c>
      <c r="M854"/>
      <c r="N854" s="37">
        <v>62140</v>
      </c>
      <c r="O854" s="37" t="s">
        <v>432</v>
      </c>
      <c r="P854" s="133" t="s">
        <v>1687</v>
      </c>
      <c r="Q854" s="133" t="s">
        <v>1686</v>
      </c>
    </row>
    <row r="855" spans="6:17" ht="14.5">
      <c r="F855" s="51"/>
      <c r="G855" t="s">
        <v>931</v>
      </c>
      <c r="H855" s="37">
        <v>59287</v>
      </c>
      <c r="I855" s="37">
        <v>59345</v>
      </c>
      <c r="J855" s="37">
        <v>25</v>
      </c>
      <c r="K855" s="54">
        <v>25</v>
      </c>
      <c r="M855"/>
      <c r="N855" s="37">
        <v>62140</v>
      </c>
      <c r="O855" s="37" t="s">
        <v>669</v>
      </c>
      <c r="P855" s="133" t="s">
        <v>1687</v>
      </c>
      <c r="Q855" s="133" t="s">
        <v>1688</v>
      </c>
    </row>
    <row r="856" spans="6:17" ht="14.5">
      <c r="F856" s="51"/>
      <c r="G856" t="s">
        <v>932</v>
      </c>
      <c r="H856" s="37">
        <v>59260</v>
      </c>
      <c r="I856" s="37">
        <v>59346</v>
      </c>
      <c r="J856" s="37">
        <v>25</v>
      </c>
      <c r="K856" s="54">
        <v>30</v>
      </c>
      <c r="M856"/>
      <c r="N856" s="37">
        <v>62140</v>
      </c>
      <c r="O856" s="37" t="s">
        <v>715</v>
      </c>
      <c r="P856" s="133" t="s">
        <v>1692</v>
      </c>
      <c r="Q856" s="133" t="s">
        <v>1691</v>
      </c>
    </row>
    <row r="857" spans="6:17" ht="14.5">
      <c r="F857" s="51"/>
      <c r="G857" t="s">
        <v>933</v>
      </c>
      <c r="H857" s="37">
        <v>59740</v>
      </c>
      <c r="I857" s="37">
        <v>59342</v>
      </c>
      <c r="J857" s="37">
        <v>16</v>
      </c>
      <c r="K857" s="54">
        <v>16</v>
      </c>
      <c r="M857"/>
      <c r="N857" s="37">
        <v>62140</v>
      </c>
      <c r="O857" s="37" t="s">
        <v>723</v>
      </c>
      <c r="P857" s="133" t="s">
        <v>1685</v>
      </c>
      <c r="Q857" s="133" t="s">
        <v>1686</v>
      </c>
    </row>
    <row r="858" spans="6:17" ht="14.5">
      <c r="F858" s="51"/>
      <c r="G858" t="s">
        <v>934</v>
      </c>
      <c r="H858" s="37">
        <v>62820</v>
      </c>
      <c r="I858" s="37">
        <v>62907</v>
      </c>
      <c r="J858" s="37">
        <v>25</v>
      </c>
      <c r="K858" s="54">
        <v>25</v>
      </c>
      <c r="M858"/>
      <c r="N858" s="37">
        <v>62140</v>
      </c>
      <c r="O858" s="37" t="s">
        <v>726</v>
      </c>
      <c r="P858" s="133" t="s">
        <v>1687</v>
      </c>
      <c r="Q858" s="133" t="s">
        <v>1688</v>
      </c>
    </row>
    <row r="859" spans="6:17" ht="14.5">
      <c r="F859" s="51"/>
      <c r="G859" t="s">
        <v>935</v>
      </c>
      <c r="H859" s="37">
        <v>62850</v>
      </c>
      <c r="I859" s="37">
        <v>62506</v>
      </c>
      <c r="J859" s="37">
        <v>25</v>
      </c>
      <c r="K859" s="54">
        <v>25</v>
      </c>
      <c r="M859"/>
      <c r="N859" s="37">
        <v>62140</v>
      </c>
      <c r="O859" s="37" t="s">
        <v>800</v>
      </c>
      <c r="P859" s="133" t="s">
        <v>1685</v>
      </c>
      <c r="Q859" s="133" t="s">
        <v>1690</v>
      </c>
    </row>
    <row r="860" spans="6:17" ht="14.5">
      <c r="F860" s="51"/>
      <c r="G860" t="s">
        <v>936</v>
      </c>
      <c r="H860" s="37">
        <v>62810</v>
      </c>
      <c r="I860" s="37">
        <v>62507</v>
      </c>
      <c r="J860" s="37">
        <v>16</v>
      </c>
      <c r="K860" s="54">
        <v>16</v>
      </c>
      <c r="M860"/>
      <c r="N860" s="37">
        <v>62140</v>
      </c>
      <c r="O860" s="37" t="s">
        <v>828</v>
      </c>
      <c r="P860" s="133" t="s">
        <v>1685</v>
      </c>
      <c r="Q860" s="133" t="s">
        <v>1688</v>
      </c>
    </row>
    <row r="861" spans="6:17" ht="14.5">
      <c r="F861" s="51"/>
      <c r="G861" t="s">
        <v>937</v>
      </c>
      <c r="H861" s="37">
        <v>62190</v>
      </c>
      <c r="I861" s="37">
        <v>62508</v>
      </c>
      <c r="J861" s="37">
        <v>25</v>
      </c>
      <c r="K861" s="54">
        <v>25</v>
      </c>
      <c r="M861"/>
      <c r="N861" s="37">
        <v>62140</v>
      </c>
      <c r="O861" s="37" t="s">
        <v>864</v>
      </c>
      <c r="P861" s="133" t="s">
        <v>1687</v>
      </c>
      <c r="Q861" s="133" t="s">
        <v>1688</v>
      </c>
    </row>
    <row r="862" spans="6:17" ht="14.5">
      <c r="F862" s="51"/>
      <c r="G862" t="s">
        <v>938</v>
      </c>
      <c r="H862" s="37">
        <v>59740</v>
      </c>
      <c r="I862" s="37">
        <v>59347</v>
      </c>
      <c r="J862" s="37">
        <v>16</v>
      </c>
      <c r="K862" s="54">
        <v>25</v>
      </c>
      <c r="M862"/>
      <c r="N862" s="37">
        <v>62140</v>
      </c>
      <c r="O862" s="37" t="s">
        <v>873</v>
      </c>
      <c r="P862" s="133" t="s">
        <v>1685</v>
      </c>
      <c r="Q862" s="133" t="s">
        <v>1686</v>
      </c>
    </row>
    <row r="863" spans="6:17" ht="14.5">
      <c r="F863" s="51"/>
      <c r="G863" t="s">
        <v>939</v>
      </c>
      <c r="H863" s="37">
        <v>62145</v>
      </c>
      <c r="I863" s="37">
        <v>62509</v>
      </c>
      <c r="J863" s="37">
        <v>16</v>
      </c>
      <c r="K863" s="54">
        <v>16</v>
      </c>
      <c r="M863"/>
      <c r="N863" s="37">
        <v>62140</v>
      </c>
      <c r="O863" s="37" t="s">
        <v>899</v>
      </c>
      <c r="P863" s="133" t="s">
        <v>1685</v>
      </c>
      <c r="Q863" s="133" t="s">
        <v>1688</v>
      </c>
    </row>
    <row r="864" spans="6:17" ht="14.5">
      <c r="F864" s="51"/>
      <c r="G864" t="s">
        <v>940</v>
      </c>
      <c r="H864" s="37">
        <v>59111</v>
      </c>
      <c r="I864" s="37">
        <v>59348</v>
      </c>
      <c r="J864" s="37">
        <v>25</v>
      </c>
      <c r="K864" s="54">
        <v>25</v>
      </c>
      <c r="M864"/>
      <c r="N864" s="37">
        <v>62140</v>
      </c>
      <c r="O864" s="37" t="s">
        <v>1000</v>
      </c>
      <c r="P864" s="133" t="s">
        <v>1687</v>
      </c>
      <c r="Q864" s="133" t="s">
        <v>1686</v>
      </c>
    </row>
    <row r="865" spans="6:17" ht="14.5">
      <c r="F865" s="51"/>
      <c r="G865" t="s">
        <v>941</v>
      </c>
      <c r="H865" s="37">
        <v>62800</v>
      </c>
      <c r="I865" s="37">
        <v>62510</v>
      </c>
      <c r="J865" s="37">
        <v>25</v>
      </c>
      <c r="K865" s="54">
        <v>30</v>
      </c>
      <c r="M865"/>
      <c r="N865" s="37">
        <v>62140</v>
      </c>
      <c r="O865" s="37" t="s">
        <v>1001</v>
      </c>
      <c r="P865" s="133" t="s">
        <v>1687</v>
      </c>
      <c r="Q865" s="133" t="s">
        <v>1688</v>
      </c>
    </row>
    <row r="866" spans="6:17" ht="14.5">
      <c r="F866" s="51"/>
      <c r="G866" t="s">
        <v>942</v>
      </c>
      <c r="H866" s="37">
        <v>62810</v>
      </c>
      <c r="I866" s="37">
        <v>62511</v>
      </c>
      <c r="J866" s="37">
        <v>25</v>
      </c>
      <c r="K866" s="54">
        <v>25</v>
      </c>
      <c r="M866"/>
      <c r="N866" s="37">
        <v>62140</v>
      </c>
      <c r="O866" s="37" t="s">
        <v>1085</v>
      </c>
      <c r="P866" s="133" t="s">
        <v>1685</v>
      </c>
      <c r="Q866" s="133" t="s">
        <v>1688</v>
      </c>
    </row>
    <row r="867" spans="6:17" ht="14.5">
      <c r="F867" s="51"/>
      <c r="G867" t="s">
        <v>943</v>
      </c>
      <c r="H867" s="37">
        <v>59191</v>
      </c>
      <c r="I867" s="37">
        <v>59349</v>
      </c>
      <c r="J867" s="37">
        <v>25</v>
      </c>
      <c r="K867" s="54">
        <v>25</v>
      </c>
      <c r="M867"/>
      <c r="N867" s="37">
        <v>62140</v>
      </c>
      <c r="O867" s="37" t="s">
        <v>1245</v>
      </c>
      <c r="P867" s="133" t="s">
        <v>1685</v>
      </c>
      <c r="Q867" s="133" t="s">
        <v>1686</v>
      </c>
    </row>
    <row r="868" spans="6:17" ht="14.5">
      <c r="F868" s="51"/>
      <c r="G868" t="s">
        <v>944</v>
      </c>
      <c r="H868" s="37">
        <v>62960</v>
      </c>
      <c r="I868" s="37">
        <v>62512</v>
      </c>
      <c r="J868" s="37">
        <v>16</v>
      </c>
      <c r="K868" s="54">
        <v>16</v>
      </c>
      <c r="M868"/>
      <c r="N868" s="37">
        <v>62140</v>
      </c>
      <c r="O868" s="37" t="s">
        <v>1256</v>
      </c>
      <c r="P868" s="133" t="s">
        <v>1685</v>
      </c>
      <c r="Q868" s="133" t="s">
        <v>1688</v>
      </c>
    </row>
    <row r="869" spans="6:17" ht="14.5">
      <c r="F869" s="51"/>
      <c r="G869" t="s">
        <v>945</v>
      </c>
      <c r="H869" s="37">
        <v>62127</v>
      </c>
      <c r="I869" s="37">
        <v>62514</v>
      </c>
      <c r="J869" s="37">
        <v>16</v>
      </c>
      <c r="K869" s="54">
        <v>16</v>
      </c>
      <c r="M869"/>
      <c r="N869" s="37">
        <v>62140</v>
      </c>
      <c r="O869" s="37" t="s">
        <v>1332</v>
      </c>
      <c r="P869" s="133" t="s">
        <v>1685</v>
      </c>
      <c r="Q869" s="133" t="s">
        <v>1688</v>
      </c>
    </row>
    <row r="870" spans="6:17" ht="14.5">
      <c r="F870" s="51"/>
      <c r="G870" t="s">
        <v>946</v>
      </c>
      <c r="H870" s="37">
        <v>62270</v>
      </c>
      <c r="I870" s="37">
        <v>62513</v>
      </c>
      <c r="J870" s="37">
        <v>16</v>
      </c>
      <c r="K870" s="54">
        <v>16</v>
      </c>
      <c r="M870"/>
      <c r="N870" s="37">
        <v>62140</v>
      </c>
      <c r="O870" s="37" t="s">
        <v>1472</v>
      </c>
      <c r="P870" s="133" t="s">
        <v>1685</v>
      </c>
      <c r="Q870" s="133" t="s">
        <v>1688</v>
      </c>
    </row>
    <row r="871" spans="6:17" ht="14.5">
      <c r="F871" s="51"/>
      <c r="G871" t="s">
        <v>947</v>
      </c>
      <c r="H871" s="37">
        <v>62450</v>
      </c>
      <c r="I871" s="37">
        <v>62515</v>
      </c>
      <c r="J871" s="37">
        <v>16</v>
      </c>
      <c r="K871" s="54">
        <v>16</v>
      </c>
      <c r="M871"/>
      <c r="N871" s="37">
        <v>62140</v>
      </c>
      <c r="O871" s="37" t="s">
        <v>1488</v>
      </c>
      <c r="P871" s="133" t="s">
        <v>1685</v>
      </c>
      <c r="Q871" s="133" t="s">
        <v>1688</v>
      </c>
    </row>
    <row r="872" spans="6:17" ht="14.5">
      <c r="F872" s="51"/>
      <c r="G872" t="s">
        <v>948</v>
      </c>
      <c r="H872" s="37">
        <v>59000</v>
      </c>
      <c r="I872" s="37">
        <v>59350</v>
      </c>
      <c r="J872" s="37">
        <v>25</v>
      </c>
      <c r="K872" s="54">
        <v>50</v>
      </c>
      <c r="M872"/>
      <c r="N872" s="37">
        <v>62140</v>
      </c>
      <c r="O872" s="37" t="s">
        <v>1555</v>
      </c>
      <c r="P872" s="133" t="s">
        <v>1692</v>
      </c>
      <c r="Q872" s="133" t="s">
        <v>1691</v>
      </c>
    </row>
    <row r="873" spans="6:17" ht="14.5">
      <c r="F873" s="51"/>
      <c r="G873" t="s">
        <v>949</v>
      </c>
      <c r="H873" s="37">
        <v>62190</v>
      </c>
      <c r="I873" s="37">
        <v>62516</v>
      </c>
      <c r="J873" s="37">
        <v>25</v>
      </c>
      <c r="K873" s="54">
        <v>25</v>
      </c>
      <c r="M873"/>
      <c r="N873" s="37">
        <v>62141</v>
      </c>
      <c r="O873" s="37" t="s">
        <v>600</v>
      </c>
      <c r="P873" s="133" t="s">
        <v>1687</v>
      </c>
      <c r="Q873" s="133" t="s">
        <v>1688</v>
      </c>
    </row>
    <row r="874" spans="6:17" ht="14.5">
      <c r="F874" s="51"/>
      <c r="G874" t="s">
        <v>950</v>
      </c>
      <c r="H874" s="37">
        <v>59330</v>
      </c>
      <c r="I874" s="37">
        <v>59351</v>
      </c>
      <c r="J874" s="37">
        <v>25</v>
      </c>
      <c r="K874" s="54">
        <v>25</v>
      </c>
      <c r="M874"/>
      <c r="N874" s="37">
        <v>62142</v>
      </c>
      <c r="O874" s="37" t="s">
        <v>103</v>
      </c>
      <c r="P874" s="133" t="s">
        <v>1685</v>
      </c>
      <c r="Q874" s="133" t="s">
        <v>1686</v>
      </c>
    </row>
    <row r="875" spans="6:17" ht="14.5">
      <c r="F875" s="51"/>
      <c r="G875" t="s">
        <v>951</v>
      </c>
      <c r="H875" s="37">
        <v>62120</v>
      </c>
      <c r="I875" s="37">
        <v>62517</v>
      </c>
      <c r="J875" s="37">
        <v>16</v>
      </c>
      <c r="K875" s="54">
        <v>16</v>
      </c>
      <c r="M875"/>
      <c r="N875" s="37">
        <v>62142</v>
      </c>
      <c r="O875" s="37" t="s">
        <v>239</v>
      </c>
      <c r="P875" s="133" t="s">
        <v>1685</v>
      </c>
      <c r="Q875" s="133" t="s">
        <v>1688</v>
      </c>
    </row>
    <row r="876" spans="6:17" ht="14.5">
      <c r="F876" s="51"/>
      <c r="G876" t="s">
        <v>952</v>
      </c>
      <c r="H876" s="37">
        <v>59126</v>
      </c>
      <c r="I876" s="37">
        <v>59352</v>
      </c>
      <c r="J876" s="37">
        <v>25</v>
      </c>
      <c r="K876" s="54">
        <v>30</v>
      </c>
      <c r="M876"/>
      <c r="N876" s="37">
        <v>62142</v>
      </c>
      <c r="O876" s="37" t="s">
        <v>240</v>
      </c>
      <c r="P876" s="133" t="s">
        <v>1692</v>
      </c>
      <c r="Q876" s="133" t="s">
        <v>1691</v>
      </c>
    </row>
    <row r="877" spans="6:17" ht="14.5">
      <c r="F877" s="51"/>
      <c r="G877" t="s">
        <v>953</v>
      </c>
      <c r="H877" s="37">
        <v>62270</v>
      </c>
      <c r="I877" s="37">
        <v>62518</v>
      </c>
      <c r="J877" s="37">
        <v>16</v>
      </c>
      <c r="K877" s="54">
        <v>16</v>
      </c>
      <c r="M877"/>
      <c r="N877" s="37">
        <v>62142</v>
      </c>
      <c r="O877" s="37" t="s">
        <v>444</v>
      </c>
      <c r="P877" s="133" t="s">
        <v>1685</v>
      </c>
      <c r="Q877" s="133" t="s">
        <v>1688</v>
      </c>
    </row>
    <row r="878" spans="6:17" ht="14.5">
      <c r="F878" s="51"/>
      <c r="G878" t="s">
        <v>954</v>
      </c>
      <c r="H878" s="37">
        <v>62134</v>
      </c>
      <c r="I878" s="37">
        <v>62519</v>
      </c>
      <c r="J878" s="37">
        <v>16</v>
      </c>
      <c r="K878" s="54">
        <v>16</v>
      </c>
      <c r="M878"/>
      <c r="N878" s="37">
        <v>62142</v>
      </c>
      <c r="O878" s="37" t="s">
        <v>778</v>
      </c>
      <c r="P878" s="133" t="s">
        <v>1685</v>
      </c>
      <c r="Q878" s="133" t="s">
        <v>1688</v>
      </c>
    </row>
    <row r="879" spans="6:17" ht="14.5">
      <c r="F879" s="51"/>
      <c r="G879" t="s">
        <v>955</v>
      </c>
      <c r="H879" s="37">
        <v>62400</v>
      </c>
      <c r="I879" s="37">
        <v>62520</v>
      </c>
      <c r="J879" s="37">
        <v>25</v>
      </c>
      <c r="K879" s="54">
        <v>25</v>
      </c>
      <c r="M879"/>
      <c r="N879" s="37">
        <v>62142</v>
      </c>
      <c r="O879" s="37" t="s">
        <v>904</v>
      </c>
      <c r="P879" s="133" t="s">
        <v>1687</v>
      </c>
      <c r="Q879" s="133" t="s">
        <v>1688</v>
      </c>
    </row>
    <row r="880" spans="6:17" ht="14.5">
      <c r="F880" s="51"/>
      <c r="G880" t="s">
        <v>956</v>
      </c>
      <c r="H880" s="37">
        <v>59530</v>
      </c>
      <c r="I880" s="37">
        <v>59353</v>
      </c>
      <c r="J880" s="37">
        <v>16</v>
      </c>
      <c r="K880" s="54">
        <v>16</v>
      </c>
      <c r="M880"/>
      <c r="N880" s="37">
        <v>62142</v>
      </c>
      <c r="O880" s="37" t="s">
        <v>963</v>
      </c>
      <c r="P880" s="133" t="s">
        <v>1685</v>
      </c>
      <c r="Q880" s="133" t="s">
        <v>1686</v>
      </c>
    </row>
    <row r="881" spans="6:17" ht="14.5">
      <c r="F881" s="51"/>
      <c r="G881" t="s">
        <v>957</v>
      </c>
      <c r="H881" s="37">
        <v>59182</v>
      </c>
      <c r="I881" s="37">
        <v>59354</v>
      </c>
      <c r="J881" s="37">
        <v>25</v>
      </c>
      <c r="K881" s="54">
        <v>25</v>
      </c>
      <c r="M881"/>
      <c r="N881" s="37">
        <v>62142</v>
      </c>
      <c r="O881" s="37" t="s">
        <v>1090</v>
      </c>
      <c r="P881" s="133" t="s">
        <v>1687</v>
      </c>
      <c r="Q881" s="133" t="s">
        <v>1688</v>
      </c>
    </row>
    <row r="882" spans="6:17" ht="14.5">
      <c r="F882" s="51"/>
      <c r="G882" t="s">
        <v>958</v>
      </c>
      <c r="H882" s="37">
        <v>62218</v>
      </c>
      <c r="I882" s="37">
        <v>62523</v>
      </c>
      <c r="J882" s="37">
        <v>25</v>
      </c>
      <c r="K882" s="54">
        <v>25</v>
      </c>
      <c r="M882"/>
      <c r="N882" s="37">
        <v>62143</v>
      </c>
      <c r="O882" s="37" t="s">
        <v>115</v>
      </c>
      <c r="P882" s="133" t="s">
        <v>1687</v>
      </c>
      <c r="Q882" s="133" t="s">
        <v>1688</v>
      </c>
    </row>
    <row r="883" spans="6:17" ht="14.5">
      <c r="F883" s="51"/>
      <c r="G883" t="s">
        <v>959</v>
      </c>
      <c r="H883" s="37">
        <v>62990</v>
      </c>
      <c r="I883" s="37">
        <v>62522</v>
      </c>
      <c r="J883" s="37">
        <v>16</v>
      </c>
      <c r="K883" s="54">
        <v>16</v>
      </c>
      <c r="M883"/>
      <c r="N883" s="37">
        <v>62144</v>
      </c>
      <c r="O883" s="37" t="s">
        <v>86</v>
      </c>
      <c r="P883" s="133" t="s">
        <v>1685</v>
      </c>
      <c r="Q883" s="133" t="s">
        <v>1690</v>
      </c>
    </row>
    <row r="884" spans="6:17" ht="14.5">
      <c r="F884" s="51"/>
      <c r="G884" t="s">
        <v>960</v>
      </c>
      <c r="H884" s="37">
        <v>59840</v>
      </c>
      <c r="I884" s="37">
        <v>59356</v>
      </c>
      <c r="J884" s="37">
        <v>25</v>
      </c>
      <c r="K884" s="54">
        <v>25</v>
      </c>
      <c r="M884"/>
      <c r="N884" s="37">
        <v>62144</v>
      </c>
      <c r="O884" s="37" t="s">
        <v>411</v>
      </c>
      <c r="P884" s="133" t="s">
        <v>1692</v>
      </c>
      <c r="Q884" s="133" t="s">
        <v>1691</v>
      </c>
    </row>
    <row r="885" spans="6:17" ht="14.5">
      <c r="F885" s="51"/>
      <c r="G885" t="s">
        <v>961</v>
      </c>
      <c r="H885" s="37">
        <v>62240</v>
      </c>
      <c r="I885" s="37">
        <v>62524</v>
      </c>
      <c r="J885" s="37">
        <v>25</v>
      </c>
      <c r="K885" s="54">
        <v>25</v>
      </c>
      <c r="M885"/>
      <c r="N885" s="37">
        <v>62144</v>
      </c>
      <c r="O885" s="37" t="s">
        <v>756</v>
      </c>
      <c r="P885" s="133" t="s">
        <v>1685</v>
      </c>
      <c r="Q885" s="133" t="s">
        <v>1690</v>
      </c>
    </row>
    <row r="886" spans="6:17" ht="14.5">
      <c r="F886" s="51"/>
      <c r="G886" t="s">
        <v>962</v>
      </c>
      <c r="H886" s="37">
        <v>62219</v>
      </c>
      <c r="I886" s="37">
        <v>62525</v>
      </c>
      <c r="J886" s="37">
        <v>25</v>
      </c>
      <c r="K886" s="54">
        <v>30</v>
      </c>
      <c r="M886"/>
      <c r="N886" s="37">
        <v>62144</v>
      </c>
      <c r="O886" s="37" t="s">
        <v>1075</v>
      </c>
      <c r="P886" s="133" t="s">
        <v>1693</v>
      </c>
      <c r="Q886" s="133" t="s">
        <v>1690</v>
      </c>
    </row>
    <row r="887" spans="6:17" ht="14.5">
      <c r="F887" s="51"/>
      <c r="G887" t="s">
        <v>963</v>
      </c>
      <c r="H887" s="37">
        <v>62142</v>
      </c>
      <c r="I887" s="37">
        <v>62526</v>
      </c>
      <c r="J887" s="37">
        <v>16</v>
      </c>
      <c r="K887" s="54">
        <v>16</v>
      </c>
      <c r="M887"/>
      <c r="N887" s="37">
        <v>62144</v>
      </c>
      <c r="O887" s="37" t="s">
        <v>1523</v>
      </c>
      <c r="P887" s="133" t="s">
        <v>1685</v>
      </c>
      <c r="Q887" s="133" t="s">
        <v>1690</v>
      </c>
    </row>
    <row r="888" spans="6:17" ht="14.5">
      <c r="F888" s="51"/>
      <c r="G888" t="s">
        <v>964</v>
      </c>
      <c r="H888" s="37">
        <v>62630</v>
      </c>
      <c r="I888" s="37">
        <v>62527</v>
      </c>
      <c r="J888" s="37">
        <v>25</v>
      </c>
      <c r="K888" s="54">
        <v>25</v>
      </c>
      <c r="M888"/>
      <c r="N888" s="37">
        <v>62145</v>
      </c>
      <c r="O888" s="37" t="s">
        <v>550</v>
      </c>
      <c r="P888" s="133" t="s">
        <v>1685</v>
      </c>
      <c r="Q888" s="133" t="s">
        <v>1690</v>
      </c>
    </row>
    <row r="889" spans="6:17" ht="14.5">
      <c r="F889" s="51"/>
      <c r="G889" t="s">
        <v>965</v>
      </c>
      <c r="H889" s="37">
        <v>59630</v>
      </c>
      <c r="I889" s="37">
        <v>59358</v>
      </c>
      <c r="J889" s="37">
        <v>25</v>
      </c>
      <c r="K889" s="54">
        <v>25</v>
      </c>
      <c r="M889"/>
      <c r="N889" s="37">
        <v>62145</v>
      </c>
      <c r="O889" s="37" t="s">
        <v>553</v>
      </c>
      <c r="P889" s="133" t="s">
        <v>1685</v>
      </c>
      <c r="Q889" s="133" t="s">
        <v>1690</v>
      </c>
    </row>
    <row r="890" spans="6:17" ht="14.5">
      <c r="F890" s="51"/>
      <c r="G890" t="s">
        <v>966</v>
      </c>
      <c r="H890" s="37">
        <v>59279</v>
      </c>
      <c r="I890" s="37">
        <v>59359</v>
      </c>
      <c r="J890" s="37">
        <v>25</v>
      </c>
      <c r="K890" s="54">
        <v>25</v>
      </c>
      <c r="M890"/>
      <c r="N890" s="37">
        <v>62145</v>
      </c>
      <c r="O890" s="37" t="s">
        <v>586</v>
      </c>
      <c r="P890" s="133" t="s">
        <v>1693</v>
      </c>
      <c r="Q890" s="133" t="s">
        <v>1690</v>
      </c>
    </row>
    <row r="891" spans="6:17" ht="14.5">
      <c r="F891" s="51"/>
      <c r="G891" t="s">
        <v>967</v>
      </c>
      <c r="H891" s="37">
        <v>59120</v>
      </c>
      <c r="I891" s="37">
        <v>59360</v>
      </c>
      <c r="J891" s="37">
        <v>25</v>
      </c>
      <c r="K891" s="54">
        <v>50</v>
      </c>
      <c r="M891"/>
      <c r="N891" s="37">
        <v>62145</v>
      </c>
      <c r="O891" s="37" t="s">
        <v>939</v>
      </c>
      <c r="P891" s="133" t="s">
        <v>1692</v>
      </c>
      <c r="Q891" s="133" t="s">
        <v>1691</v>
      </c>
    </row>
    <row r="892" spans="6:17" ht="14.5">
      <c r="F892" s="51"/>
      <c r="G892" t="s">
        <v>968</v>
      </c>
      <c r="H892" s="37">
        <v>62750</v>
      </c>
      <c r="I892" s="37">
        <v>62528</v>
      </c>
      <c r="J892" s="37">
        <v>25</v>
      </c>
      <c r="K892" s="54">
        <v>25</v>
      </c>
      <c r="M892"/>
      <c r="N892" s="37">
        <v>62147</v>
      </c>
      <c r="O892" s="37" t="s">
        <v>331</v>
      </c>
      <c r="P892" s="133" t="s">
        <v>1687</v>
      </c>
      <c r="Q892" s="133" t="s">
        <v>1688</v>
      </c>
    </row>
    <row r="893" spans="6:17" ht="14.5">
      <c r="F893" s="51"/>
      <c r="G893" t="s">
        <v>969</v>
      </c>
      <c r="H893" s="37">
        <v>62840</v>
      </c>
      <c r="I893" s="37">
        <v>62529</v>
      </c>
      <c r="J893" s="37">
        <v>25</v>
      </c>
      <c r="K893" s="54">
        <v>25</v>
      </c>
      <c r="M893"/>
      <c r="N893" s="37">
        <v>62147</v>
      </c>
      <c r="O893" s="37" t="s">
        <v>509</v>
      </c>
      <c r="P893" s="133" t="s">
        <v>1687</v>
      </c>
      <c r="Q893" s="133" t="s">
        <v>1688</v>
      </c>
    </row>
    <row r="894" spans="6:17" ht="14.5">
      <c r="F894" s="51"/>
      <c r="G894" t="s">
        <v>970</v>
      </c>
      <c r="H894" s="37">
        <v>62240</v>
      </c>
      <c r="I894" s="37">
        <v>62530</v>
      </c>
      <c r="J894" s="37">
        <v>16</v>
      </c>
      <c r="K894" s="54">
        <v>16</v>
      </c>
      <c r="M894"/>
      <c r="N894" s="37">
        <v>62147</v>
      </c>
      <c r="O894" s="37" t="s">
        <v>707</v>
      </c>
      <c r="P894" s="133" t="s">
        <v>1685</v>
      </c>
      <c r="Q894" s="133" t="s">
        <v>1690</v>
      </c>
    </row>
    <row r="895" spans="6:17" ht="14.5">
      <c r="F895" s="51"/>
      <c r="G895" t="s">
        <v>971</v>
      </c>
      <c r="H895" s="37">
        <v>62610</v>
      </c>
      <c r="I895" s="37">
        <v>62531</v>
      </c>
      <c r="J895" s="37">
        <v>16</v>
      </c>
      <c r="K895" s="54">
        <v>16</v>
      </c>
      <c r="M895"/>
      <c r="N895" s="37">
        <v>62147</v>
      </c>
      <c r="O895" s="37" t="s">
        <v>764</v>
      </c>
      <c r="P895" s="133" t="s">
        <v>1685</v>
      </c>
      <c r="Q895" s="133" t="s">
        <v>1690</v>
      </c>
    </row>
    <row r="896" spans="6:17" ht="14.5">
      <c r="F896" s="51"/>
      <c r="G896" t="s">
        <v>972</v>
      </c>
      <c r="H896" s="37">
        <v>59156</v>
      </c>
      <c r="I896" s="37">
        <v>59361</v>
      </c>
      <c r="J896" s="37">
        <v>25</v>
      </c>
      <c r="K896" s="54">
        <v>30</v>
      </c>
      <c r="M896"/>
      <c r="N896" s="37">
        <v>62147</v>
      </c>
      <c r="O896" s="37" t="s">
        <v>791</v>
      </c>
      <c r="P896" s="133" t="s">
        <v>1687</v>
      </c>
      <c r="Q896" s="133" t="s">
        <v>1686</v>
      </c>
    </row>
    <row r="897" spans="6:17" ht="14.5">
      <c r="F897" s="51"/>
      <c r="G897" t="s">
        <v>973</v>
      </c>
      <c r="H897" s="37">
        <v>59530</v>
      </c>
      <c r="I897" s="37">
        <v>59363</v>
      </c>
      <c r="J897" s="37">
        <v>25</v>
      </c>
      <c r="K897" s="54">
        <v>25</v>
      </c>
      <c r="M897"/>
      <c r="N897" s="37">
        <v>62147</v>
      </c>
      <c r="O897" s="37" t="s">
        <v>1051</v>
      </c>
      <c r="P897" s="133" t="s">
        <v>1685</v>
      </c>
      <c r="Q897" s="133" t="s">
        <v>1686</v>
      </c>
    </row>
    <row r="898" spans="6:17" ht="14.5">
      <c r="F898" s="51"/>
      <c r="G898" t="s">
        <v>974</v>
      </c>
      <c r="H898" s="37">
        <v>59830</v>
      </c>
      <c r="I898" s="37">
        <v>59364</v>
      </c>
      <c r="J898" s="37">
        <v>25</v>
      </c>
      <c r="K898" s="54">
        <v>25</v>
      </c>
      <c r="M898"/>
      <c r="N898" s="37">
        <v>62147</v>
      </c>
      <c r="O898" s="37" t="s">
        <v>1480</v>
      </c>
      <c r="P898" s="133" t="s">
        <v>1685</v>
      </c>
      <c r="Q898" s="133" t="s">
        <v>1691</v>
      </c>
    </row>
    <row r="899" spans="6:17" ht="14.5">
      <c r="F899" s="51"/>
      <c r="G899" t="s">
        <v>975</v>
      </c>
      <c r="H899" s="37">
        <v>59720</v>
      </c>
      <c r="I899" s="37">
        <v>59365</v>
      </c>
      <c r="J899" s="37">
        <v>25</v>
      </c>
      <c r="K899" s="54">
        <v>30</v>
      </c>
      <c r="M899"/>
      <c r="N899" s="37">
        <v>62149</v>
      </c>
      <c r="O899" s="37" t="s">
        <v>119</v>
      </c>
      <c r="P899" s="133" t="s">
        <v>1687</v>
      </c>
      <c r="Q899" s="133" t="s">
        <v>1686</v>
      </c>
    </row>
    <row r="900" spans="6:17" ht="14.5">
      <c r="F900" s="51"/>
      <c r="G900" t="s">
        <v>976</v>
      </c>
      <c r="H900" s="37">
        <v>62540</v>
      </c>
      <c r="I900" s="37">
        <v>62532</v>
      </c>
      <c r="J900" s="37">
        <v>25</v>
      </c>
      <c r="K900" s="54">
        <v>25</v>
      </c>
      <c r="M900"/>
      <c r="N900" s="37">
        <v>62149</v>
      </c>
      <c r="O900" s="37" t="s">
        <v>389</v>
      </c>
      <c r="P900" s="133" t="s">
        <v>1687</v>
      </c>
      <c r="Q900" s="133" t="s">
        <v>1688</v>
      </c>
    </row>
    <row r="901" spans="6:17" ht="14.5">
      <c r="F901" s="51"/>
      <c r="G901" t="s">
        <v>977</v>
      </c>
      <c r="H901" s="37">
        <v>62310</v>
      </c>
      <c r="I901" s="37">
        <v>62533</v>
      </c>
      <c r="J901" s="37">
        <v>16</v>
      </c>
      <c r="K901" s="54">
        <v>16</v>
      </c>
      <c r="M901"/>
      <c r="N901" s="37">
        <v>62149</v>
      </c>
      <c r="O901" s="37" t="s">
        <v>488</v>
      </c>
      <c r="P901" s="133" t="s">
        <v>1685</v>
      </c>
      <c r="Q901" s="133" t="s">
        <v>1690</v>
      </c>
    </row>
    <row r="902" spans="6:17" ht="14.5">
      <c r="F902" s="51"/>
      <c r="G902" t="s">
        <v>978</v>
      </c>
      <c r="H902" s="37">
        <v>62380</v>
      </c>
      <c r="I902" s="37">
        <v>62534</v>
      </c>
      <c r="J902" s="37">
        <v>25</v>
      </c>
      <c r="K902" s="54">
        <v>25</v>
      </c>
      <c r="M902"/>
      <c r="N902" s="37">
        <v>62149</v>
      </c>
      <c r="O902" s="37" t="s">
        <v>620</v>
      </c>
      <c r="P902" s="133" t="s">
        <v>1685</v>
      </c>
      <c r="Q902" s="133" t="s">
        <v>1690</v>
      </c>
    </row>
    <row r="903" spans="6:17" ht="14.5">
      <c r="F903" s="51"/>
      <c r="G903" t="s">
        <v>979</v>
      </c>
      <c r="H903" s="37">
        <v>59173</v>
      </c>
      <c r="I903" s="37">
        <v>59366</v>
      </c>
      <c r="J903" s="37">
        <v>25</v>
      </c>
      <c r="K903" s="54">
        <v>25</v>
      </c>
      <c r="M903"/>
      <c r="N903" s="37">
        <v>62149</v>
      </c>
      <c r="O903" s="37" t="s">
        <v>688</v>
      </c>
      <c r="P903" s="133" t="s">
        <v>1685</v>
      </c>
      <c r="Q903" s="133" t="s">
        <v>1690</v>
      </c>
    </row>
    <row r="904" spans="6:17" ht="14.5">
      <c r="F904" s="51"/>
      <c r="G904" t="s">
        <v>980</v>
      </c>
      <c r="H904" s="37">
        <v>59390</v>
      </c>
      <c r="I904" s="37">
        <v>59367</v>
      </c>
      <c r="J904" s="37">
        <v>25</v>
      </c>
      <c r="K904" s="54">
        <v>50</v>
      </c>
      <c r="M904"/>
      <c r="N904" s="37">
        <v>62150</v>
      </c>
      <c r="O904" s="37" t="s">
        <v>194</v>
      </c>
      <c r="P904" s="133" t="s">
        <v>1692</v>
      </c>
      <c r="Q904" s="133" t="s">
        <v>1691</v>
      </c>
    </row>
    <row r="905" spans="6:17" ht="14.5">
      <c r="F905" s="51"/>
      <c r="G905" t="s">
        <v>981</v>
      </c>
      <c r="H905" s="37">
        <v>62127</v>
      </c>
      <c r="I905" s="37">
        <v>62536</v>
      </c>
      <c r="J905" s="37">
        <v>16</v>
      </c>
      <c r="K905" s="54">
        <v>16</v>
      </c>
      <c r="M905"/>
      <c r="N905" s="37">
        <v>62150</v>
      </c>
      <c r="O905" s="37" t="s">
        <v>267</v>
      </c>
      <c r="P905" s="133" t="s">
        <v>1685</v>
      </c>
      <c r="Q905" s="133" t="s">
        <v>1688</v>
      </c>
    </row>
    <row r="906" spans="6:17" ht="14.5">
      <c r="F906" s="51"/>
      <c r="G906" t="s">
        <v>982</v>
      </c>
      <c r="H906" s="37">
        <v>62270</v>
      </c>
      <c r="I906" s="37">
        <v>62537</v>
      </c>
      <c r="J906" s="37">
        <v>16</v>
      </c>
      <c r="K906" s="54">
        <v>16</v>
      </c>
      <c r="M906"/>
      <c r="N906" s="37">
        <v>62150</v>
      </c>
      <c r="O906" s="37" t="s">
        <v>421</v>
      </c>
      <c r="P906" s="133" t="s">
        <v>1685</v>
      </c>
      <c r="Q906" s="133" t="s">
        <v>1688</v>
      </c>
    </row>
    <row r="907" spans="6:17" ht="14.5">
      <c r="F907" s="51"/>
      <c r="G907" t="s">
        <v>983</v>
      </c>
      <c r="H907" s="37">
        <v>59233</v>
      </c>
      <c r="I907" s="37">
        <v>59369</v>
      </c>
      <c r="J907" s="37">
        <v>25</v>
      </c>
      <c r="K907" s="54">
        <v>25</v>
      </c>
      <c r="M907"/>
      <c r="N907" s="37">
        <v>62150</v>
      </c>
      <c r="O907" s="37" t="s">
        <v>664</v>
      </c>
      <c r="P907" s="133" t="s">
        <v>1687</v>
      </c>
      <c r="Q907" s="133" t="s">
        <v>1686</v>
      </c>
    </row>
    <row r="908" spans="6:17" ht="14.5">
      <c r="F908" s="51"/>
      <c r="G908" t="s">
        <v>984</v>
      </c>
      <c r="H908" s="37">
        <v>62870</v>
      </c>
      <c r="I908" s="37">
        <v>62538</v>
      </c>
      <c r="J908" s="37">
        <v>16</v>
      </c>
      <c r="K908" s="54">
        <v>16</v>
      </c>
      <c r="M908"/>
      <c r="N908" s="37">
        <v>62150</v>
      </c>
      <c r="O908" s="37" t="s">
        <v>678</v>
      </c>
      <c r="P908" s="133" t="s">
        <v>1685</v>
      </c>
      <c r="Q908" s="133" t="s">
        <v>1690</v>
      </c>
    </row>
    <row r="909" spans="6:17" ht="14.5">
      <c r="F909" s="51"/>
      <c r="G909" t="s">
        <v>985</v>
      </c>
      <c r="H909" s="37">
        <v>59600</v>
      </c>
      <c r="I909" s="37">
        <v>59370</v>
      </c>
      <c r="J909" s="37">
        <v>25</v>
      </c>
      <c r="K909" s="54">
        <v>25</v>
      </c>
      <c r="M909"/>
      <c r="N909" s="37">
        <v>62150</v>
      </c>
      <c r="O909" s="37" t="s">
        <v>792</v>
      </c>
      <c r="P909" s="133" t="s">
        <v>1685</v>
      </c>
      <c r="Q909" s="133" t="s">
        <v>1686</v>
      </c>
    </row>
    <row r="910" spans="6:17" ht="14.5">
      <c r="F910" s="51"/>
      <c r="G910" t="s">
        <v>986</v>
      </c>
      <c r="H910" s="37">
        <v>62130</v>
      </c>
      <c r="I910" s="37">
        <v>62539</v>
      </c>
      <c r="J910" s="37">
        <v>25</v>
      </c>
      <c r="K910" s="54">
        <v>25</v>
      </c>
      <c r="M910"/>
      <c r="N910" s="37">
        <v>62150</v>
      </c>
      <c r="O910" s="37" t="s">
        <v>819</v>
      </c>
      <c r="P910" s="133" t="s">
        <v>1685</v>
      </c>
      <c r="Q910" s="133" t="s">
        <v>1688</v>
      </c>
    </row>
    <row r="911" spans="6:17" ht="14.5">
      <c r="F911" s="51"/>
      <c r="G911" t="s">
        <v>987</v>
      </c>
      <c r="H911" s="37">
        <v>62620</v>
      </c>
      <c r="I911" s="37">
        <v>62540</v>
      </c>
      <c r="J911" s="37">
        <v>25</v>
      </c>
      <c r="K911" s="54">
        <v>25</v>
      </c>
      <c r="M911"/>
      <c r="N911" s="37">
        <v>62150</v>
      </c>
      <c r="O911" s="37" t="s">
        <v>858</v>
      </c>
      <c r="P911" s="133" t="s">
        <v>1687</v>
      </c>
      <c r="Q911" s="133" t="s">
        <v>1688</v>
      </c>
    </row>
    <row r="912" spans="6:17" ht="14.5">
      <c r="F912" s="51"/>
      <c r="G912" t="s">
        <v>988</v>
      </c>
      <c r="H912" s="37">
        <v>62310</v>
      </c>
      <c r="I912" s="37">
        <v>62541</v>
      </c>
      <c r="J912" s="37">
        <v>16</v>
      </c>
      <c r="K912" s="54">
        <v>16</v>
      </c>
      <c r="M912"/>
      <c r="N912" s="37">
        <v>62150</v>
      </c>
      <c r="O912" s="37" t="s">
        <v>1248</v>
      </c>
      <c r="P912" s="133" t="s">
        <v>1685</v>
      </c>
      <c r="Q912" s="133" t="s">
        <v>1690</v>
      </c>
    </row>
    <row r="913" spans="6:17" ht="14.5">
      <c r="F913" s="51"/>
      <c r="G913" t="s">
        <v>989</v>
      </c>
      <c r="H913" s="37">
        <v>62127</v>
      </c>
      <c r="I913" s="37">
        <v>62542</v>
      </c>
      <c r="J913" s="37">
        <v>16</v>
      </c>
      <c r="K913" s="54">
        <v>16</v>
      </c>
      <c r="M913"/>
      <c r="N913" s="37">
        <v>62151</v>
      </c>
      <c r="O913" s="37" t="s">
        <v>373</v>
      </c>
      <c r="P913" s="133" t="s">
        <v>1685</v>
      </c>
      <c r="Q913" s="133" t="s">
        <v>1688</v>
      </c>
    </row>
    <row r="914" spans="6:17" ht="14.5">
      <c r="F914" s="51"/>
      <c r="G914" t="s">
        <v>990</v>
      </c>
      <c r="H914" s="37">
        <v>59127</v>
      </c>
      <c r="I914" s="37">
        <v>59372</v>
      </c>
      <c r="J914" s="37">
        <v>16</v>
      </c>
      <c r="K914" s="54">
        <v>16</v>
      </c>
      <c r="M914"/>
      <c r="N914" s="37">
        <v>62152</v>
      </c>
      <c r="O914" s="37" t="s">
        <v>1095</v>
      </c>
      <c r="P914" s="133" t="s">
        <v>1685</v>
      </c>
      <c r="Q914" s="133" t="s">
        <v>1686</v>
      </c>
    </row>
    <row r="915" spans="6:17" ht="14.5">
      <c r="F915" s="51"/>
      <c r="G915" t="s">
        <v>991</v>
      </c>
      <c r="H915" s="37">
        <v>62120</v>
      </c>
      <c r="I915" s="37">
        <v>62543</v>
      </c>
      <c r="J915" s="37">
        <v>25</v>
      </c>
      <c r="K915" s="54">
        <v>25</v>
      </c>
      <c r="M915"/>
      <c r="N915" s="37">
        <v>62152</v>
      </c>
      <c r="O915" s="37" t="s">
        <v>1097</v>
      </c>
      <c r="P915" s="133" t="s">
        <v>1685</v>
      </c>
      <c r="Q915" s="133" t="s">
        <v>1690</v>
      </c>
    </row>
    <row r="916" spans="6:17" ht="14.5">
      <c r="F916" s="51"/>
      <c r="G916" t="s">
        <v>992</v>
      </c>
      <c r="H916" s="37">
        <v>62810</v>
      </c>
      <c r="I916" s="37">
        <v>62544</v>
      </c>
      <c r="J916" s="37">
        <v>25</v>
      </c>
      <c r="K916" s="54">
        <v>25</v>
      </c>
      <c r="M916"/>
      <c r="N916" s="37">
        <v>62153</v>
      </c>
      <c r="O916" s="37" t="s">
        <v>79</v>
      </c>
      <c r="P916" s="133" t="s">
        <v>1685</v>
      </c>
      <c r="Q916" s="133" t="s">
        <v>1688</v>
      </c>
    </row>
    <row r="917" spans="6:17" ht="14.5">
      <c r="F917" s="51"/>
      <c r="G917" t="s">
        <v>993</v>
      </c>
      <c r="H917" s="37">
        <v>62650</v>
      </c>
      <c r="I917" s="37">
        <v>62545</v>
      </c>
      <c r="J917" s="37">
        <v>16</v>
      </c>
      <c r="K917" s="54">
        <v>16</v>
      </c>
      <c r="M917"/>
      <c r="N917" s="37">
        <v>62153</v>
      </c>
      <c r="O917" s="37" t="s">
        <v>1429</v>
      </c>
      <c r="P917" s="133" t="s">
        <v>1685</v>
      </c>
      <c r="Q917" s="133" t="s">
        <v>1690</v>
      </c>
    </row>
    <row r="918" spans="6:17" ht="14.5">
      <c r="F918" s="51"/>
      <c r="G918" t="s">
        <v>994</v>
      </c>
      <c r="H918" s="37">
        <v>62250</v>
      </c>
      <c r="I918" s="37">
        <v>62546</v>
      </c>
      <c r="J918" s="37">
        <v>16</v>
      </c>
      <c r="K918" s="54">
        <v>16</v>
      </c>
      <c r="M918"/>
      <c r="N918" s="37">
        <v>62155</v>
      </c>
      <c r="O918" s="37" t="s">
        <v>1042</v>
      </c>
      <c r="P918" s="133" t="s">
        <v>1685</v>
      </c>
      <c r="Q918" s="133" t="s">
        <v>1690</v>
      </c>
    </row>
    <row r="919" spans="6:17" ht="14.5">
      <c r="F919" s="51"/>
      <c r="G919" t="s">
        <v>995</v>
      </c>
      <c r="H919" s="37">
        <v>62170</v>
      </c>
      <c r="I919" s="37">
        <v>62547</v>
      </c>
      <c r="J919" s="37">
        <v>16</v>
      </c>
      <c r="K919" s="54">
        <v>16</v>
      </c>
      <c r="M919"/>
      <c r="N919" s="37">
        <v>62156</v>
      </c>
      <c r="O919" s="37" t="s">
        <v>301</v>
      </c>
      <c r="P919" s="133" t="s">
        <v>1685</v>
      </c>
      <c r="Q919" s="133" t="s">
        <v>1690</v>
      </c>
    </row>
    <row r="920" spans="6:17" ht="14.5">
      <c r="F920" s="51"/>
      <c r="G920" t="s">
        <v>996</v>
      </c>
      <c r="H920" s="37">
        <v>59440</v>
      </c>
      <c r="I920" s="37">
        <v>59374</v>
      </c>
      <c r="J920" s="37">
        <v>16</v>
      </c>
      <c r="K920" s="54">
        <v>16</v>
      </c>
      <c r="M920"/>
      <c r="N920" s="37">
        <v>62156</v>
      </c>
      <c r="O920" s="37" t="s">
        <v>525</v>
      </c>
      <c r="P920" s="133" t="s">
        <v>1685</v>
      </c>
      <c r="Q920" s="133" t="s">
        <v>1686</v>
      </c>
    </row>
    <row r="921" spans="6:17" ht="14.5">
      <c r="F921" s="51"/>
      <c r="G921" t="s">
        <v>997</v>
      </c>
      <c r="H921" s="37">
        <v>59870</v>
      </c>
      <c r="I921" s="37">
        <v>59375</v>
      </c>
      <c r="J921" s="37">
        <v>25</v>
      </c>
      <c r="K921" s="54">
        <v>25</v>
      </c>
      <c r="M921"/>
      <c r="N921" s="37">
        <v>62156</v>
      </c>
      <c r="O921" s="37" t="s">
        <v>594</v>
      </c>
      <c r="P921" s="133" t="s">
        <v>1687</v>
      </c>
      <c r="Q921" s="133" t="s">
        <v>1688</v>
      </c>
    </row>
    <row r="922" spans="6:17" ht="14.5">
      <c r="F922" s="51"/>
      <c r="G922" t="s">
        <v>998</v>
      </c>
      <c r="H922" s="37">
        <v>62730</v>
      </c>
      <c r="I922" s="37">
        <v>62548</v>
      </c>
      <c r="J922" s="37">
        <v>25</v>
      </c>
      <c r="K922" s="54">
        <v>25</v>
      </c>
      <c r="M922"/>
      <c r="N922" s="37">
        <v>62156</v>
      </c>
      <c r="O922" s="37" t="s">
        <v>596</v>
      </c>
      <c r="P922" s="133" t="s">
        <v>1693</v>
      </c>
      <c r="Q922" s="133" t="s">
        <v>1690</v>
      </c>
    </row>
    <row r="923" spans="6:17" ht="14.5">
      <c r="F923" s="51"/>
      <c r="G923" t="s">
        <v>999</v>
      </c>
      <c r="H923" s="37">
        <v>59159</v>
      </c>
      <c r="I923" s="37">
        <v>59377</v>
      </c>
      <c r="J923" s="37">
        <v>25</v>
      </c>
      <c r="K923" s="54">
        <v>25</v>
      </c>
      <c r="M923"/>
      <c r="N923" s="37">
        <v>62156</v>
      </c>
      <c r="O923" s="37" t="s">
        <v>752</v>
      </c>
      <c r="P923" s="133" t="s">
        <v>1689</v>
      </c>
      <c r="Q923" s="133" t="s">
        <v>1686</v>
      </c>
    </row>
    <row r="924" spans="6:17" ht="14.5">
      <c r="F924" s="51"/>
      <c r="G924" t="s">
        <v>1000</v>
      </c>
      <c r="H924" s="37">
        <v>62140</v>
      </c>
      <c r="I924" s="37">
        <v>62549</v>
      </c>
      <c r="J924" s="37">
        <v>25</v>
      </c>
      <c r="K924" s="54">
        <v>25</v>
      </c>
      <c r="M924"/>
      <c r="N924" s="37">
        <v>62156</v>
      </c>
      <c r="O924" s="37" t="s">
        <v>1260</v>
      </c>
      <c r="P924" s="133" t="s">
        <v>1685</v>
      </c>
      <c r="Q924" s="133" t="s">
        <v>1690</v>
      </c>
    </row>
    <row r="925" spans="6:17" ht="14.5">
      <c r="F925" s="51"/>
      <c r="G925" t="s">
        <v>1001</v>
      </c>
      <c r="H925" s="37">
        <v>62140</v>
      </c>
      <c r="I925" s="37">
        <v>62550</v>
      </c>
      <c r="J925" s="37">
        <v>25</v>
      </c>
      <c r="K925" s="54">
        <v>25</v>
      </c>
      <c r="M925"/>
      <c r="N925" s="37">
        <v>62156</v>
      </c>
      <c r="O925" s="37" t="s">
        <v>1540</v>
      </c>
      <c r="P925" s="133" t="s">
        <v>1685</v>
      </c>
      <c r="Q925" s="133" t="s">
        <v>1690</v>
      </c>
    </row>
    <row r="926" spans="6:17" ht="14.5">
      <c r="F926" s="51"/>
      <c r="G926" t="s">
        <v>1002</v>
      </c>
      <c r="H926" s="37">
        <v>59700</v>
      </c>
      <c r="I926" s="37">
        <v>59378</v>
      </c>
      <c r="J926" s="37">
        <v>25</v>
      </c>
      <c r="K926" s="54">
        <v>30</v>
      </c>
      <c r="M926"/>
      <c r="N926" s="37">
        <v>62157</v>
      </c>
      <c r="O926" s="37" t="s">
        <v>105</v>
      </c>
      <c r="P926" s="133" t="s">
        <v>1692</v>
      </c>
      <c r="Q926" s="133" t="s">
        <v>1691</v>
      </c>
    </row>
    <row r="927" spans="6:17" ht="14.5">
      <c r="F927" s="51"/>
      <c r="G927" t="s">
        <v>1003</v>
      </c>
      <c r="H927" s="37">
        <v>59252</v>
      </c>
      <c r="I927" s="37">
        <v>59379</v>
      </c>
      <c r="J927" s="37">
        <v>25</v>
      </c>
      <c r="K927" s="54">
        <v>25</v>
      </c>
      <c r="M927"/>
      <c r="N927" s="37">
        <v>62158</v>
      </c>
      <c r="O927" s="37" t="s">
        <v>211</v>
      </c>
      <c r="P927" s="133" t="s">
        <v>1687</v>
      </c>
      <c r="Q927" s="133" t="s">
        <v>1688</v>
      </c>
    </row>
    <row r="928" spans="6:17" ht="14.5">
      <c r="F928" s="51"/>
      <c r="G928" t="s">
        <v>1004</v>
      </c>
      <c r="H928" s="37">
        <v>62990</v>
      </c>
      <c r="I928" s="37">
        <v>62551</v>
      </c>
      <c r="J928" s="37">
        <v>16</v>
      </c>
      <c r="K928" s="54">
        <v>16</v>
      </c>
      <c r="M928"/>
      <c r="N928" s="37">
        <v>62158</v>
      </c>
      <c r="O928" s="37" t="s">
        <v>461</v>
      </c>
      <c r="P928" s="133" t="s">
        <v>1685</v>
      </c>
      <c r="Q928" s="133" t="s">
        <v>1690</v>
      </c>
    </row>
    <row r="929" spans="6:17" ht="14.5">
      <c r="F929" s="51"/>
      <c r="G929" t="s">
        <v>1005</v>
      </c>
      <c r="H929" s="37">
        <v>59990</v>
      </c>
      <c r="I929" s="37">
        <v>59381</v>
      </c>
      <c r="J929" s="37">
        <v>25</v>
      </c>
      <c r="K929" s="54">
        <v>25</v>
      </c>
      <c r="M929"/>
      <c r="N929" s="37">
        <v>62158</v>
      </c>
      <c r="O929" s="37" t="s">
        <v>473</v>
      </c>
      <c r="P929" s="133" t="s">
        <v>1685</v>
      </c>
      <c r="Q929" s="133" t="s">
        <v>1686</v>
      </c>
    </row>
    <row r="930" spans="6:17" ht="14.5">
      <c r="F930" s="51"/>
      <c r="G930" t="s">
        <v>1006</v>
      </c>
      <c r="H930" s="37">
        <v>62990</v>
      </c>
      <c r="I930" s="37">
        <v>62552</v>
      </c>
      <c r="J930" s="37">
        <v>25</v>
      </c>
      <c r="K930" s="54">
        <v>25</v>
      </c>
      <c r="M930"/>
      <c r="N930" s="37">
        <v>62158</v>
      </c>
      <c r="O930" s="37" t="s">
        <v>832</v>
      </c>
      <c r="P930" s="133" t="s">
        <v>1685</v>
      </c>
      <c r="Q930" s="133" t="s">
        <v>1690</v>
      </c>
    </row>
    <row r="931" spans="6:17" ht="14.5">
      <c r="F931" s="51"/>
      <c r="G931" t="s">
        <v>1007</v>
      </c>
      <c r="H931" s="37">
        <v>62550</v>
      </c>
      <c r="I931" s="37">
        <v>62553</v>
      </c>
      <c r="J931" s="37">
        <v>16</v>
      </c>
      <c r="K931" s="54">
        <v>16</v>
      </c>
      <c r="M931"/>
      <c r="N931" s="37">
        <v>62158</v>
      </c>
      <c r="O931" s="37" t="s">
        <v>856</v>
      </c>
      <c r="P931" s="133" t="s">
        <v>1685</v>
      </c>
      <c r="Q931" s="133" t="s">
        <v>1688</v>
      </c>
    </row>
    <row r="932" spans="6:17" ht="14.5">
      <c r="F932" s="51"/>
      <c r="G932" t="s">
        <v>1008</v>
      </c>
      <c r="H932" s="37">
        <v>62630</v>
      </c>
      <c r="I932" s="37">
        <v>62554</v>
      </c>
      <c r="J932" s="37">
        <v>25</v>
      </c>
      <c r="K932" s="54">
        <v>25</v>
      </c>
      <c r="M932"/>
      <c r="N932" s="37">
        <v>62158</v>
      </c>
      <c r="O932" s="37" t="s">
        <v>863</v>
      </c>
      <c r="P932" s="133" t="s">
        <v>1685</v>
      </c>
      <c r="Q932" s="133" t="s">
        <v>1690</v>
      </c>
    </row>
    <row r="933" spans="6:17" ht="14.5">
      <c r="F933" s="51"/>
      <c r="G933" t="s">
        <v>1009</v>
      </c>
      <c r="H933" s="37">
        <v>59238</v>
      </c>
      <c r="I933" s="37">
        <v>59382</v>
      </c>
      <c r="J933" s="37">
        <v>16</v>
      </c>
      <c r="K933" s="54">
        <v>16</v>
      </c>
      <c r="M933"/>
      <c r="N933" s="37">
        <v>62158</v>
      </c>
      <c r="O933" s="37" t="s">
        <v>1396</v>
      </c>
      <c r="P933" s="133" t="s">
        <v>1685</v>
      </c>
      <c r="Q933" s="133" t="s">
        <v>1686</v>
      </c>
    </row>
    <row r="934" spans="6:17" ht="14.5">
      <c r="F934" s="51"/>
      <c r="G934" t="s">
        <v>1010</v>
      </c>
      <c r="H934" s="37">
        <v>62540</v>
      </c>
      <c r="I934" s="37">
        <v>62555</v>
      </c>
      <c r="J934" s="37">
        <v>25</v>
      </c>
      <c r="K934" s="54">
        <v>25</v>
      </c>
      <c r="M934"/>
      <c r="N934" s="37">
        <v>62159</v>
      </c>
      <c r="O934" s="37" t="s">
        <v>875</v>
      </c>
      <c r="P934" s="133" t="s">
        <v>1687</v>
      </c>
      <c r="Q934" s="133" t="s">
        <v>1688</v>
      </c>
    </row>
    <row r="935" spans="6:17" ht="14.5">
      <c r="F935" s="51"/>
      <c r="G935" t="s">
        <v>1011</v>
      </c>
      <c r="H935" s="37">
        <v>62170</v>
      </c>
      <c r="I935" s="37">
        <v>62556</v>
      </c>
      <c r="J935" s="37">
        <v>16</v>
      </c>
      <c r="K935" s="54">
        <v>16</v>
      </c>
      <c r="M935"/>
      <c r="N935" s="37">
        <v>62159</v>
      </c>
      <c r="O935" s="37" t="s">
        <v>1082</v>
      </c>
      <c r="P935" s="133" t="s">
        <v>1685</v>
      </c>
      <c r="Q935" s="133" t="s">
        <v>1690</v>
      </c>
    </row>
    <row r="936" spans="6:17" ht="14.5">
      <c r="F936" s="51"/>
      <c r="G936" t="s">
        <v>1012</v>
      </c>
      <c r="H936" s="37">
        <v>59770</v>
      </c>
      <c r="I936" s="37">
        <v>59383</v>
      </c>
      <c r="J936" s="37">
        <v>25</v>
      </c>
      <c r="K936" s="54">
        <v>30</v>
      </c>
      <c r="M936"/>
      <c r="N936" s="37">
        <v>62159</v>
      </c>
      <c r="O936" s="37" t="s">
        <v>1494</v>
      </c>
      <c r="P936" s="133" t="s">
        <v>1687</v>
      </c>
      <c r="Q936" s="133" t="s">
        <v>1686</v>
      </c>
    </row>
    <row r="937" spans="6:17" ht="14.5">
      <c r="F937" s="51"/>
      <c r="G937" t="s">
        <v>1013</v>
      </c>
      <c r="H937" s="37">
        <v>62161</v>
      </c>
      <c r="I937" s="37">
        <v>62557</v>
      </c>
      <c r="J937" s="37">
        <v>25</v>
      </c>
      <c r="K937" s="54">
        <v>25</v>
      </c>
      <c r="M937"/>
      <c r="N937" s="37">
        <v>62160</v>
      </c>
      <c r="O937" s="37" t="s">
        <v>100</v>
      </c>
      <c r="P937" s="133" t="s">
        <v>1685</v>
      </c>
      <c r="Q937" s="133" t="s">
        <v>1688</v>
      </c>
    </row>
    <row r="938" spans="6:17" ht="14.5">
      <c r="F938" s="51"/>
      <c r="G938" t="s">
        <v>1014</v>
      </c>
      <c r="H938" s="37">
        <v>59550</v>
      </c>
      <c r="I938" s="37">
        <v>59384</v>
      </c>
      <c r="J938" s="37">
        <v>25</v>
      </c>
      <c r="K938" s="54">
        <v>25</v>
      </c>
      <c r="M938"/>
      <c r="N938" s="37">
        <v>62160</v>
      </c>
      <c r="O938" s="37" t="s">
        <v>371</v>
      </c>
      <c r="P938" s="133" t="s">
        <v>1685</v>
      </c>
      <c r="Q938" s="133" t="s">
        <v>1686</v>
      </c>
    </row>
    <row r="939" spans="6:17" ht="14.5">
      <c r="F939" s="51"/>
      <c r="G939" t="s">
        <v>1015</v>
      </c>
      <c r="H939" s="37">
        <v>59164</v>
      </c>
      <c r="I939" s="37">
        <v>59385</v>
      </c>
      <c r="J939" s="37">
        <v>25</v>
      </c>
      <c r="K939" s="54">
        <v>25</v>
      </c>
      <c r="M939"/>
      <c r="N939" s="37">
        <v>62160</v>
      </c>
      <c r="O939" s="37" t="s">
        <v>713</v>
      </c>
      <c r="P939" s="133" t="s">
        <v>1687</v>
      </c>
      <c r="Q939" s="133" t="s">
        <v>1686</v>
      </c>
    </row>
    <row r="940" spans="6:17" ht="14.5">
      <c r="F940" s="51"/>
      <c r="G940" t="s">
        <v>1016</v>
      </c>
      <c r="H940" s="37">
        <v>62127</v>
      </c>
      <c r="I940" s="37">
        <v>62558</v>
      </c>
      <c r="J940" s="37">
        <v>16</v>
      </c>
      <c r="K940" s="54">
        <v>16</v>
      </c>
      <c r="M940"/>
      <c r="N940" s="37">
        <v>62161</v>
      </c>
      <c r="O940" s="37" t="s">
        <v>90</v>
      </c>
      <c r="P940" s="133" t="s">
        <v>1685</v>
      </c>
      <c r="Q940" s="133" t="s">
        <v>1688</v>
      </c>
    </row>
    <row r="941" spans="6:17" ht="14.5">
      <c r="F941" s="51"/>
      <c r="G941" t="s">
        <v>1017</v>
      </c>
      <c r="H941" s="37">
        <v>59252</v>
      </c>
      <c r="I941" s="37">
        <v>59387</v>
      </c>
      <c r="J941" s="37">
        <v>25</v>
      </c>
      <c r="K941" s="54">
        <v>25</v>
      </c>
      <c r="M941"/>
      <c r="N941" s="37">
        <v>62161</v>
      </c>
      <c r="O941" s="37" t="s">
        <v>523</v>
      </c>
      <c r="P941" s="133" t="s">
        <v>1687</v>
      </c>
      <c r="Q941" s="133" t="s">
        <v>1686</v>
      </c>
    </row>
    <row r="942" spans="6:17" ht="14.5">
      <c r="F942" s="51"/>
      <c r="G942" t="s">
        <v>1018</v>
      </c>
      <c r="H942" s="37">
        <v>59520</v>
      </c>
      <c r="I942" s="37">
        <v>59386</v>
      </c>
      <c r="J942" s="37">
        <v>25</v>
      </c>
      <c r="K942" s="54">
        <v>30</v>
      </c>
      <c r="M942"/>
      <c r="N942" s="37">
        <v>62161</v>
      </c>
      <c r="O942" s="37" t="s">
        <v>599</v>
      </c>
      <c r="P942" s="133" t="s">
        <v>1692</v>
      </c>
      <c r="Q942" s="133" t="s">
        <v>1691</v>
      </c>
    </row>
    <row r="943" spans="6:17" ht="14.5">
      <c r="F943" s="51"/>
      <c r="G943" t="s">
        <v>1019</v>
      </c>
      <c r="H943" s="37">
        <v>59274</v>
      </c>
      <c r="I943" s="37">
        <v>59388</v>
      </c>
      <c r="J943" s="37">
        <v>25</v>
      </c>
      <c r="K943" s="54">
        <v>25</v>
      </c>
      <c r="M943"/>
      <c r="N943" s="37">
        <v>62161</v>
      </c>
      <c r="O943" s="37" t="s">
        <v>1013</v>
      </c>
      <c r="P943" s="133" t="s">
        <v>1692</v>
      </c>
      <c r="Q943" s="133" t="s">
        <v>1691</v>
      </c>
    </row>
    <row r="944" spans="6:17" ht="14.5">
      <c r="F944" s="51"/>
      <c r="G944" t="s">
        <v>1020</v>
      </c>
      <c r="H944" s="37">
        <v>62860</v>
      </c>
      <c r="I944" s="37">
        <v>62559</v>
      </c>
      <c r="J944" s="37">
        <v>16</v>
      </c>
      <c r="K944" s="54">
        <v>16</v>
      </c>
      <c r="M944"/>
      <c r="N944" s="37">
        <v>62162</v>
      </c>
      <c r="O944" s="37" t="s">
        <v>1361</v>
      </c>
      <c r="P944" s="133" t="s">
        <v>1685</v>
      </c>
      <c r="Q944" s="133" t="s">
        <v>1688</v>
      </c>
    </row>
    <row r="945" spans="6:17" ht="14.5">
      <c r="F945" s="51"/>
      <c r="G945" t="s">
        <v>1021</v>
      </c>
      <c r="H945" s="37">
        <v>62250</v>
      </c>
      <c r="I945" s="37">
        <v>62560</v>
      </c>
      <c r="J945" s="37">
        <v>25</v>
      </c>
      <c r="K945" s="54">
        <v>25</v>
      </c>
      <c r="M945"/>
      <c r="N945" s="37">
        <v>62162</v>
      </c>
      <c r="O945" s="37" t="s">
        <v>1514</v>
      </c>
      <c r="P945" s="133" t="s">
        <v>1685</v>
      </c>
      <c r="Q945" s="133" t="s">
        <v>1690</v>
      </c>
    </row>
    <row r="946" spans="6:17" ht="14.5">
      <c r="F946" s="51"/>
      <c r="G946" t="s">
        <v>1022</v>
      </c>
      <c r="H946" s="37">
        <v>62450</v>
      </c>
      <c r="I946" s="37">
        <v>62561</v>
      </c>
      <c r="J946" s="37">
        <v>16</v>
      </c>
      <c r="K946" s="54">
        <v>16</v>
      </c>
      <c r="M946"/>
      <c r="N946" s="37">
        <v>62164</v>
      </c>
      <c r="O946" s="37" t="s">
        <v>107</v>
      </c>
      <c r="P946" s="133" t="s">
        <v>1685</v>
      </c>
      <c r="Q946" s="133" t="s">
        <v>1688</v>
      </c>
    </row>
    <row r="947" spans="6:17" ht="14.5">
      <c r="F947" s="51"/>
      <c r="G947" t="s">
        <v>1023</v>
      </c>
      <c r="H947" s="37">
        <v>59241</v>
      </c>
      <c r="I947" s="37">
        <v>59389</v>
      </c>
      <c r="J947" s="37">
        <v>25</v>
      </c>
      <c r="K947" s="54">
        <v>25</v>
      </c>
      <c r="M947"/>
      <c r="N947" s="37">
        <v>62164</v>
      </c>
      <c r="O947" s="37" t="s">
        <v>160</v>
      </c>
      <c r="P947" s="133" t="s">
        <v>1685</v>
      </c>
      <c r="Q947" s="133" t="s">
        <v>1686</v>
      </c>
    </row>
    <row r="948" spans="6:17" ht="14.5">
      <c r="F948" s="51"/>
      <c r="G948" t="s">
        <v>1024</v>
      </c>
      <c r="H948" s="37">
        <v>59176</v>
      </c>
      <c r="I948" s="37">
        <v>59390</v>
      </c>
      <c r="J948" s="37">
        <v>25</v>
      </c>
      <c r="K948" s="54">
        <v>25</v>
      </c>
      <c r="M948"/>
      <c r="N948" s="37">
        <v>62170</v>
      </c>
      <c r="O948" s="37" t="s">
        <v>99</v>
      </c>
      <c r="P948" s="133" t="s">
        <v>1687</v>
      </c>
      <c r="Q948" s="133" t="s">
        <v>1688</v>
      </c>
    </row>
    <row r="949" spans="6:17" ht="14.5">
      <c r="F949" s="51"/>
      <c r="G949" t="s">
        <v>1025</v>
      </c>
      <c r="H949" s="37">
        <v>59172</v>
      </c>
      <c r="I949" s="37">
        <v>59391</v>
      </c>
      <c r="J949" s="37">
        <v>25</v>
      </c>
      <c r="K949" s="54">
        <v>25</v>
      </c>
      <c r="M949"/>
      <c r="N949" s="37">
        <v>62170</v>
      </c>
      <c r="O949" s="37" t="s">
        <v>140</v>
      </c>
      <c r="P949" s="133" t="s">
        <v>1687</v>
      </c>
      <c r="Q949" s="133" t="s">
        <v>1686</v>
      </c>
    </row>
    <row r="950" spans="6:17" ht="14.5">
      <c r="F950" s="51"/>
      <c r="G950" t="s">
        <v>1026</v>
      </c>
      <c r="H950" s="37">
        <v>62310</v>
      </c>
      <c r="I950" s="37">
        <v>62562</v>
      </c>
      <c r="J950" s="37">
        <v>16</v>
      </c>
      <c r="K950" s="54">
        <v>16</v>
      </c>
      <c r="M950"/>
      <c r="N950" s="37">
        <v>62170</v>
      </c>
      <c r="O950" s="37" t="s">
        <v>223</v>
      </c>
      <c r="P950" s="133" t="s">
        <v>1685</v>
      </c>
      <c r="Q950" s="133" t="s">
        <v>1690</v>
      </c>
    </row>
    <row r="951" spans="6:17" ht="14.5">
      <c r="F951" s="51"/>
      <c r="G951" t="s">
        <v>1027</v>
      </c>
      <c r="H951" s="37">
        <v>59600</v>
      </c>
      <c r="I951" s="37">
        <v>59392</v>
      </c>
      <c r="J951" s="37">
        <v>25</v>
      </c>
      <c r="K951" s="54">
        <v>50</v>
      </c>
      <c r="M951"/>
      <c r="N951" s="37">
        <v>62170</v>
      </c>
      <c r="O951" s="37" t="s">
        <v>256</v>
      </c>
      <c r="P951" s="133" t="s">
        <v>1687</v>
      </c>
      <c r="Q951" s="133" t="s">
        <v>1686</v>
      </c>
    </row>
    <row r="952" spans="6:17" ht="14.5">
      <c r="F952" s="51"/>
      <c r="G952" t="s">
        <v>1028</v>
      </c>
      <c r="H952" s="37">
        <v>59158</v>
      </c>
      <c r="I952" s="37">
        <v>59393</v>
      </c>
      <c r="J952" s="37">
        <v>25</v>
      </c>
      <c r="K952" s="54">
        <v>25</v>
      </c>
      <c r="M952"/>
      <c r="N952" s="37">
        <v>62170</v>
      </c>
      <c r="O952" s="37" t="s">
        <v>271</v>
      </c>
      <c r="P952" s="133" t="s">
        <v>1687</v>
      </c>
      <c r="Q952" s="133" t="s">
        <v>1686</v>
      </c>
    </row>
    <row r="953" spans="6:17" ht="14.5">
      <c r="F953" s="51"/>
      <c r="G953" t="s">
        <v>1029</v>
      </c>
      <c r="H953" s="37">
        <v>59980</v>
      </c>
      <c r="I953" s="37">
        <v>59394</v>
      </c>
      <c r="J953" s="37">
        <v>16</v>
      </c>
      <c r="K953" s="54">
        <v>16</v>
      </c>
      <c r="M953"/>
      <c r="N953" s="37">
        <v>62170</v>
      </c>
      <c r="O953" s="37" t="s">
        <v>272</v>
      </c>
      <c r="P953" s="133" t="s">
        <v>1685</v>
      </c>
      <c r="Q953" s="133" t="s">
        <v>1686</v>
      </c>
    </row>
    <row r="954" spans="6:17" ht="14.5">
      <c r="F954" s="51"/>
      <c r="G954" t="s">
        <v>1030</v>
      </c>
      <c r="H954" s="37">
        <v>62670</v>
      </c>
      <c r="I954" s="37">
        <v>62563</v>
      </c>
      <c r="J954" s="37">
        <v>25</v>
      </c>
      <c r="K954" s="54">
        <v>25</v>
      </c>
      <c r="M954"/>
      <c r="N954" s="37">
        <v>62170</v>
      </c>
      <c r="O954" s="37" t="s">
        <v>307</v>
      </c>
      <c r="P954" s="133" t="s">
        <v>1687</v>
      </c>
      <c r="Q954" s="133" t="s">
        <v>1688</v>
      </c>
    </row>
    <row r="955" spans="6:17" ht="14.5">
      <c r="F955" s="51"/>
      <c r="G955" t="s">
        <v>1031</v>
      </c>
      <c r="H955" s="37">
        <v>62120</v>
      </c>
      <c r="I955" s="37">
        <v>62564</v>
      </c>
      <c r="J955" s="37">
        <v>16</v>
      </c>
      <c r="K955" s="54">
        <v>16</v>
      </c>
      <c r="M955"/>
      <c r="N955" s="37">
        <v>62170</v>
      </c>
      <c r="O955" s="37" t="s">
        <v>351</v>
      </c>
      <c r="P955" s="133" t="s">
        <v>1685</v>
      </c>
      <c r="Q955" s="133" t="s">
        <v>1688</v>
      </c>
    </row>
    <row r="956" spans="6:17" ht="14.5">
      <c r="F956" s="51"/>
      <c r="G956" t="s">
        <v>1032</v>
      </c>
      <c r="H956" s="37">
        <v>59360</v>
      </c>
      <c r="I956" s="37">
        <v>59395</v>
      </c>
      <c r="J956" s="37">
        <v>16</v>
      </c>
      <c r="K956" s="54">
        <v>16</v>
      </c>
      <c r="M956"/>
      <c r="N956" s="37">
        <v>62170</v>
      </c>
      <c r="O956" s="37" t="s">
        <v>355</v>
      </c>
      <c r="P956" s="133" t="s">
        <v>1685</v>
      </c>
      <c r="Q956" s="133" t="s">
        <v>1686</v>
      </c>
    </row>
    <row r="957" spans="6:17" ht="14.5">
      <c r="F957" s="51"/>
      <c r="G957" t="s">
        <v>1033</v>
      </c>
      <c r="H957" s="37">
        <v>59570</v>
      </c>
      <c r="I957" s="37">
        <v>59396</v>
      </c>
      <c r="J957" s="37">
        <v>16</v>
      </c>
      <c r="K957" s="54">
        <v>16</v>
      </c>
      <c r="M957"/>
      <c r="N957" s="37">
        <v>62170</v>
      </c>
      <c r="O957" s="37" t="s">
        <v>397</v>
      </c>
      <c r="P957" s="133" t="s">
        <v>1685</v>
      </c>
      <c r="Q957" s="133" t="s">
        <v>1686</v>
      </c>
    </row>
    <row r="958" spans="6:17" ht="14.5">
      <c r="F958" s="51"/>
      <c r="G958" t="s">
        <v>1034</v>
      </c>
      <c r="H958" s="37">
        <v>62310</v>
      </c>
      <c r="I958" s="37">
        <v>62565</v>
      </c>
      <c r="J958" s="37">
        <v>16</v>
      </c>
      <c r="K958" s="54">
        <v>16</v>
      </c>
      <c r="M958"/>
      <c r="N958" s="37">
        <v>62170</v>
      </c>
      <c r="O958" s="37" t="s">
        <v>398</v>
      </c>
      <c r="P958" s="133" t="s">
        <v>1685</v>
      </c>
      <c r="Q958" s="133" t="s">
        <v>1690</v>
      </c>
    </row>
    <row r="959" spans="6:17" ht="14.5">
      <c r="F959" s="51"/>
      <c r="G959" t="s">
        <v>1035</v>
      </c>
      <c r="H959" s="37">
        <v>62240</v>
      </c>
      <c r="I959" s="37">
        <v>62566</v>
      </c>
      <c r="J959" s="37">
        <v>25</v>
      </c>
      <c r="K959" s="54">
        <v>25</v>
      </c>
      <c r="M959"/>
      <c r="N959" s="37">
        <v>62170</v>
      </c>
      <c r="O959" s="37" t="s">
        <v>538</v>
      </c>
      <c r="P959" s="133" t="s">
        <v>1685</v>
      </c>
      <c r="Q959" s="133" t="s">
        <v>1690</v>
      </c>
    </row>
    <row r="960" spans="6:17" ht="14.5">
      <c r="F960" s="51"/>
      <c r="G960" t="s">
        <v>1036</v>
      </c>
      <c r="H960" s="37">
        <v>62890</v>
      </c>
      <c r="I960" s="37">
        <v>62567</v>
      </c>
      <c r="J960" s="37">
        <v>25</v>
      </c>
      <c r="K960" s="54">
        <v>25</v>
      </c>
      <c r="M960"/>
      <c r="N960" s="37">
        <v>62170</v>
      </c>
      <c r="O960" s="37" t="s">
        <v>585</v>
      </c>
      <c r="P960" s="133" t="s">
        <v>1685</v>
      </c>
      <c r="Q960" s="133" t="s">
        <v>1690</v>
      </c>
    </row>
    <row r="961" spans="6:17" ht="14.5">
      <c r="F961" s="51"/>
      <c r="G961" t="s">
        <v>1037</v>
      </c>
      <c r="H961" s="37">
        <v>62217</v>
      </c>
      <c r="I961" s="37">
        <v>62568</v>
      </c>
      <c r="J961" s="37">
        <v>25</v>
      </c>
      <c r="K961" s="54">
        <v>25</v>
      </c>
      <c r="M961"/>
      <c r="N961" s="37">
        <v>62170</v>
      </c>
      <c r="O961" s="37" t="s">
        <v>588</v>
      </c>
      <c r="P961" s="133" t="s">
        <v>1689</v>
      </c>
      <c r="Q961" s="133" t="s">
        <v>1688</v>
      </c>
    </row>
    <row r="962" spans="6:17" ht="14.5">
      <c r="F962" s="51"/>
      <c r="G962" t="s">
        <v>1038</v>
      </c>
      <c r="H962" s="37">
        <v>59470</v>
      </c>
      <c r="I962" s="37">
        <v>59397</v>
      </c>
      <c r="J962" s="37">
        <v>16</v>
      </c>
      <c r="K962" s="54">
        <v>16</v>
      </c>
      <c r="M962"/>
      <c r="N962" s="37">
        <v>62170</v>
      </c>
      <c r="O962" s="37" t="s">
        <v>841</v>
      </c>
      <c r="P962" s="133" t="s">
        <v>1685</v>
      </c>
      <c r="Q962" s="133" t="s">
        <v>1690</v>
      </c>
    </row>
    <row r="963" spans="6:17" ht="14.5">
      <c r="F963" s="51"/>
      <c r="G963" t="s">
        <v>1039</v>
      </c>
      <c r="H963" s="37">
        <v>62560</v>
      </c>
      <c r="I963" s="37">
        <v>62569</v>
      </c>
      <c r="J963" s="37">
        <v>16</v>
      </c>
      <c r="K963" s="54">
        <v>16</v>
      </c>
      <c r="M963"/>
      <c r="N963" s="37">
        <v>62170</v>
      </c>
      <c r="O963" s="37" t="s">
        <v>854</v>
      </c>
      <c r="P963" s="133" t="s">
        <v>1685</v>
      </c>
      <c r="Q963" s="133" t="s">
        <v>1690</v>
      </c>
    </row>
    <row r="964" spans="6:17" ht="14.5">
      <c r="F964" s="51"/>
      <c r="G964" t="s">
        <v>1040</v>
      </c>
      <c r="H964" s="37">
        <v>62680</v>
      </c>
      <c r="I964" s="37">
        <v>62570</v>
      </c>
      <c r="J964" s="37">
        <v>25</v>
      </c>
      <c r="K964" s="54">
        <v>30</v>
      </c>
      <c r="M964"/>
      <c r="N964" s="37">
        <v>62170</v>
      </c>
      <c r="O964" s="37" t="s">
        <v>866</v>
      </c>
      <c r="P964" s="133" t="s">
        <v>1687</v>
      </c>
      <c r="Q964" s="133" t="s">
        <v>1688</v>
      </c>
    </row>
    <row r="965" spans="6:17" ht="14.5">
      <c r="F965" s="51"/>
      <c r="G965" t="s">
        <v>1041</v>
      </c>
      <c r="H965" s="37">
        <v>59710</v>
      </c>
      <c r="I965" s="37">
        <v>59398</v>
      </c>
      <c r="J965" s="37">
        <v>25</v>
      </c>
      <c r="K965" s="54">
        <v>25</v>
      </c>
      <c r="M965"/>
      <c r="N965" s="37">
        <v>62170</v>
      </c>
      <c r="O965" s="37" t="s">
        <v>918</v>
      </c>
      <c r="P965" s="133" t="s">
        <v>1685</v>
      </c>
      <c r="Q965" s="133" t="s">
        <v>1691</v>
      </c>
    </row>
    <row r="966" spans="6:17" ht="14.5">
      <c r="F966" s="51"/>
      <c r="G966" t="s">
        <v>1042</v>
      </c>
      <c r="H966" s="37">
        <v>62155</v>
      </c>
      <c r="I966" s="37">
        <v>62571</v>
      </c>
      <c r="J966" s="37">
        <v>25</v>
      </c>
      <c r="K966" s="54">
        <v>25</v>
      </c>
      <c r="M966"/>
      <c r="N966" s="37">
        <v>62170</v>
      </c>
      <c r="O966" s="37" t="s">
        <v>995</v>
      </c>
      <c r="P966" s="133" t="s">
        <v>1685</v>
      </c>
      <c r="Q966" s="133" t="s">
        <v>1690</v>
      </c>
    </row>
    <row r="967" spans="6:17" ht="14.5">
      <c r="F967" s="51"/>
      <c r="G967" t="s">
        <v>1043</v>
      </c>
      <c r="H967" s="37">
        <v>59270</v>
      </c>
      <c r="I967" s="37">
        <v>59399</v>
      </c>
      <c r="J967" s="37">
        <v>25</v>
      </c>
      <c r="K967" s="54">
        <v>25</v>
      </c>
      <c r="M967"/>
      <c r="N967" s="37">
        <v>62170</v>
      </c>
      <c r="O967" s="37" t="s">
        <v>1011</v>
      </c>
      <c r="P967" s="133" t="s">
        <v>1685</v>
      </c>
      <c r="Q967" s="133" t="s">
        <v>1690</v>
      </c>
    </row>
    <row r="968" spans="6:17" ht="14.5">
      <c r="F968" s="51"/>
      <c r="G968" t="s">
        <v>1044</v>
      </c>
      <c r="H968" s="37">
        <v>59660</v>
      </c>
      <c r="I968" s="37">
        <v>59400</v>
      </c>
      <c r="J968" s="37">
        <v>25</v>
      </c>
      <c r="K968" s="54">
        <v>25</v>
      </c>
      <c r="M968"/>
      <c r="N968" s="37">
        <v>62170</v>
      </c>
      <c r="O968" s="37" t="s">
        <v>1068</v>
      </c>
      <c r="P968" s="133" t="s">
        <v>1685</v>
      </c>
      <c r="Q968" s="133" t="s">
        <v>1690</v>
      </c>
    </row>
    <row r="969" spans="6:17" ht="14.5">
      <c r="F969" s="51"/>
      <c r="G969" t="s">
        <v>1045</v>
      </c>
      <c r="H969" s="37">
        <v>59270</v>
      </c>
      <c r="I969" s="37">
        <v>59401</v>
      </c>
      <c r="J969" s="37">
        <v>25</v>
      </c>
      <c r="K969" s="54">
        <v>25</v>
      </c>
      <c r="M969"/>
      <c r="N969" s="37">
        <v>62170</v>
      </c>
      <c r="O969" s="37" t="s">
        <v>1074</v>
      </c>
      <c r="P969" s="133" t="s">
        <v>1685</v>
      </c>
      <c r="Q969" s="133" t="s">
        <v>1690</v>
      </c>
    </row>
    <row r="970" spans="6:17" ht="14.5">
      <c r="F970" s="51"/>
      <c r="G970" t="s">
        <v>1046</v>
      </c>
      <c r="H970" s="37">
        <v>62124</v>
      </c>
      <c r="I970" s="37">
        <v>62572</v>
      </c>
      <c r="J970" s="37">
        <v>16</v>
      </c>
      <c r="K970" s="54">
        <v>16</v>
      </c>
      <c r="M970"/>
      <c r="N970" s="37">
        <v>62170</v>
      </c>
      <c r="O970" s="37" t="s">
        <v>1107</v>
      </c>
      <c r="P970" s="133" t="s">
        <v>1685</v>
      </c>
      <c r="Q970" s="133" t="s">
        <v>1688</v>
      </c>
    </row>
    <row r="971" spans="6:17" ht="14.5">
      <c r="F971" s="51"/>
      <c r="G971" t="s">
        <v>1047</v>
      </c>
      <c r="H971" s="37">
        <v>62410</v>
      </c>
      <c r="I971" s="37">
        <v>62573</v>
      </c>
      <c r="J971" s="37">
        <v>25</v>
      </c>
      <c r="K971" s="54">
        <v>30</v>
      </c>
      <c r="M971"/>
      <c r="N971" s="37">
        <v>62170</v>
      </c>
      <c r="O971" s="37" t="s">
        <v>1253</v>
      </c>
      <c r="P971" s="133" t="s">
        <v>1687</v>
      </c>
      <c r="Q971" s="133" t="s">
        <v>1688</v>
      </c>
    </row>
    <row r="972" spans="6:17" ht="14.5">
      <c r="F972" s="51"/>
      <c r="G972" t="s">
        <v>1048</v>
      </c>
      <c r="H972" s="37">
        <v>59143</v>
      </c>
      <c r="I972" s="37">
        <v>59402</v>
      </c>
      <c r="J972" s="37">
        <v>25</v>
      </c>
      <c r="K972" s="54">
        <v>25</v>
      </c>
      <c r="M972"/>
      <c r="N972" s="37">
        <v>62170</v>
      </c>
      <c r="O972" s="37" t="s">
        <v>1346</v>
      </c>
      <c r="P972" s="133" t="s">
        <v>1685</v>
      </c>
      <c r="Q972" s="133" t="s">
        <v>1690</v>
      </c>
    </row>
    <row r="973" spans="6:17" ht="14.5">
      <c r="F973" s="51"/>
      <c r="G973" t="s">
        <v>1049</v>
      </c>
      <c r="H973" s="37">
        <v>59178</v>
      </c>
      <c r="I973" s="37">
        <v>59403</v>
      </c>
      <c r="J973" s="37">
        <v>25</v>
      </c>
      <c r="K973" s="54">
        <v>25</v>
      </c>
      <c r="M973"/>
      <c r="N973" s="37">
        <v>62170</v>
      </c>
      <c r="O973" s="37" t="s">
        <v>1404</v>
      </c>
      <c r="P973" s="133" t="s">
        <v>1687</v>
      </c>
      <c r="Q973" s="133" t="s">
        <v>1686</v>
      </c>
    </row>
    <row r="974" spans="6:17" ht="14.5">
      <c r="F974" s="51"/>
      <c r="G974" t="s">
        <v>1050</v>
      </c>
      <c r="H974" s="37">
        <v>62690</v>
      </c>
      <c r="I974" s="37">
        <v>62574</v>
      </c>
      <c r="J974" s="37">
        <v>16</v>
      </c>
      <c r="K974" s="54">
        <v>16</v>
      </c>
      <c r="M974"/>
      <c r="N974" s="37">
        <v>62170</v>
      </c>
      <c r="O974" s="37" t="s">
        <v>1427</v>
      </c>
      <c r="P974" s="133" t="s">
        <v>1685</v>
      </c>
      <c r="Q974" s="133" t="s">
        <v>1688</v>
      </c>
    </row>
    <row r="975" spans="6:17" ht="14.5">
      <c r="F975" s="51"/>
      <c r="G975" t="s">
        <v>1051</v>
      </c>
      <c r="H975" s="37">
        <v>62147</v>
      </c>
      <c r="I975" s="37">
        <v>59405</v>
      </c>
      <c r="J975" s="37">
        <v>16</v>
      </c>
      <c r="K975" s="54">
        <v>16</v>
      </c>
      <c r="M975"/>
      <c r="N975" s="37">
        <v>62170</v>
      </c>
      <c r="O975" s="37" t="s">
        <v>1549</v>
      </c>
      <c r="P975" s="133" t="s">
        <v>1685</v>
      </c>
      <c r="Q975" s="133" t="s">
        <v>1686</v>
      </c>
    </row>
    <row r="976" spans="6:17" ht="14.5">
      <c r="F976" s="51"/>
      <c r="G976" t="s">
        <v>1052</v>
      </c>
      <c r="H976" s="37">
        <v>59620</v>
      </c>
      <c r="I976" s="37">
        <v>59406</v>
      </c>
      <c r="J976" s="37">
        <v>16</v>
      </c>
      <c r="K976" s="54">
        <v>16</v>
      </c>
      <c r="M976"/>
      <c r="N976" s="37">
        <v>62172</v>
      </c>
      <c r="O976" s="37" t="s">
        <v>343</v>
      </c>
      <c r="P976" s="133" t="s">
        <v>1687</v>
      </c>
      <c r="Q976" s="133" t="s">
        <v>1686</v>
      </c>
    </row>
    <row r="977" spans="6:17" ht="14.5">
      <c r="F977" s="51"/>
      <c r="G977" t="s">
        <v>1053</v>
      </c>
      <c r="H977" s="37">
        <v>59224</v>
      </c>
      <c r="I977" s="37">
        <v>59407</v>
      </c>
      <c r="J977" s="37">
        <v>25</v>
      </c>
      <c r="K977" s="54">
        <v>25</v>
      </c>
      <c r="M977"/>
      <c r="N977" s="37">
        <v>62173</v>
      </c>
      <c r="O977" s="37" t="s">
        <v>288</v>
      </c>
      <c r="P977" s="133" t="s">
        <v>1687</v>
      </c>
      <c r="Q977" s="133" t="s">
        <v>1686</v>
      </c>
    </row>
    <row r="978" spans="6:17" ht="14.5">
      <c r="F978" s="51"/>
      <c r="G978" t="s">
        <v>1054</v>
      </c>
      <c r="H978" s="37">
        <v>59283</v>
      </c>
      <c r="I978" s="37">
        <v>59408</v>
      </c>
      <c r="J978" s="37">
        <v>25</v>
      </c>
      <c r="K978" s="54">
        <v>25</v>
      </c>
      <c r="M978"/>
      <c r="N978" s="37">
        <v>62173</v>
      </c>
      <c r="O978" s="37" t="s">
        <v>622</v>
      </c>
      <c r="P978" s="133" t="s">
        <v>1685</v>
      </c>
      <c r="Q978" s="133" t="s">
        <v>1691</v>
      </c>
    </row>
    <row r="979" spans="6:17" ht="14.5">
      <c r="F979" s="51"/>
      <c r="G979" t="s">
        <v>1055</v>
      </c>
      <c r="H979" s="37">
        <v>62270</v>
      </c>
      <c r="I979" s="37">
        <v>62576</v>
      </c>
      <c r="J979" s="37">
        <v>16</v>
      </c>
      <c r="K979" s="54">
        <v>16</v>
      </c>
      <c r="M979"/>
      <c r="N979" s="37">
        <v>62173</v>
      </c>
      <c r="O979" s="37" t="s">
        <v>1243</v>
      </c>
      <c r="P979" s="133" t="s">
        <v>1685</v>
      </c>
      <c r="Q979" s="133" t="s">
        <v>1688</v>
      </c>
    </row>
    <row r="980" spans="6:17" ht="14.5">
      <c r="F980" s="51"/>
      <c r="G980" t="s">
        <v>1056</v>
      </c>
      <c r="H980" s="37">
        <v>59234</v>
      </c>
      <c r="I980" s="37">
        <v>59409</v>
      </c>
      <c r="J980" s="37">
        <v>25</v>
      </c>
      <c r="K980" s="54">
        <v>25</v>
      </c>
      <c r="M980"/>
      <c r="N980" s="37">
        <v>62173</v>
      </c>
      <c r="O980" s="37" t="s">
        <v>1274</v>
      </c>
      <c r="P980" s="133" t="s">
        <v>1687</v>
      </c>
      <c r="Q980" s="133" t="s">
        <v>1688</v>
      </c>
    </row>
    <row r="981" spans="6:17" ht="14.5">
      <c r="F981" s="51"/>
      <c r="G981" t="s">
        <v>1057</v>
      </c>
      <c r="H981" s="37">
        <v>62270</v>
      </c>
      <c r="I981" s="37">
        <v>62577</v>
      </c>
      <c r="J981" s="37">
        <v>16</v>
      </c>
      <c r="K981" s="54">
        <v>16</v>
      </c>
      <c r="M981"/>
      <c r="N981" s="37">
        <v>62175</v>
      </c>
      <c r="O981" s="37" t="s">
        <v>302</v>
      </c>
      <c r="P981" s="133" t="s">
        <v>1685</v>
      </c>
      <c r="Q981" s="133" t="s">
        <v>1688</v>
      </c>
    </row>
    <row r="982" spans="6:17" ht="14.5">
      <c r="F982" s="51"/>
      <c r="G982" t="s">
        <v>1058</v>
      </c>
      <c r="H982" s="37">
        <v>62123</v>
      </c>
      <c r="I982" s="37">
        <v>62578</v>
      </c>
      <c r="J982" s="37">
        <v>16</v>
      </c>
      <c r="K982" s="54">
        <v>16</v>
      </c>
      <c r="M982"/>
      <c r="N982" s="37">
        <v>62175</v>
      </c>
      <c r="O982" s="37" t="s">
        <v>303</v>
      </c>
      <c r="P982" s="133" t="s">
        <v>1685</v>
      </c>
      <c r="Q982" s="133" t="s">
        <v>1688</v>
      </c>
    </row>
    <row r="983" spans="6:17" ht="14.5">
      <c r="F983" s="51"/>
      <c r="G983" t="s">
        <v>1059</v>
      </c>
      <c r="H983" s="37">
        <v>62111</v>
      </c>
      <c r="I983" s="37">
        <v>62579</v>
      </c>
      <c r="J983" s="37">
        <v>25</v>
      </c>
      <c r="K983" s="54">
        <v>25</v>
      </c>
      <c r="M983"/>
      <c r="N983" s="37">
        <v>62175</v>
      </c>
      <c r="O983" s="37" t="s">
        <v>308</v>
      </c>
      <c r="P983" s="133" t="s">
        <v>1685</v>
      </c>
      <c r="Q983" s="133" t="s">
        <v>1688</v>
      </c>
    </row>
    <row r="984" spans="6:17" ht="14.5">
      <c r="F984" s="51"/>
      <c r="G984" t="s">
        <v>1060</v>
      </c>
      <c r="H984" s="37">
        <v>62127</v>
      </c>
      <c r="I984" s="37">
        <v>62580</v>
      </c>
      <c r="J984" s="37">
        <v>16</v>
      </c>
      <c r="K984" s="54">
        <v>16</v>
      </c>
      <c r="M984"/>
      <c r="N984" s="37">
        <v>62175</v>
      </c>
      <c r="O984" s="37" t="s">
        <v>309</v>
      </c>
      <c r="P984" s="133" t="s">
        <v>1685</v>
      </c>
      <c r="Q984" s="133" t="s">
        <v>1688</v>
      </c>
    </row>
    <row r="985" spans="6:17" ht="14.5">
      <c r="F985" s="51"/>
      <c r="G985" t="s">
        <v>1061</v>
      </c>
      <c r="H985" s="37">
        <v>62134</v>
      </c>
      <c r="I985" s="37">
        <v>62581</v>
      </c>
      <c r="J985" s="37">
        <v>16</v>
      </c>
      <c r="K985" s="54">
        <v>16</v>
      </c>
      <c r="M985"/>
      <c r="N985" s="37">
        <v>62175</v>
      </c>
      <c r="O985" s="37" t="s">
        <v>774</v>
      </c>
      <c r="P985" s="133" t="s">
        <v>1685</v>
      </c>
      <c r="Q985" s="133" t="s">
        <v>1688</v>
      </c>
    </row>
    <row r="986" spans="6:17" ht="14.5">
      <c r="F986" s="51"/>
      <c r="G986" t="s">
        <v>1062</v>
      </c>
      <c r="H986" s="37">
        <v>62118</v>
      </c>
      <c r="I986" s="37">
        <v>62582</v>
      </c>
      <c r="J986" s="37">
        <v>25</v>
      </c>
      <c r="K986" s="54">
        <v>25</v>
      </c>
      <c r="M986"/>
      <c r="N986" s="37">
        <v>62176</v>
      </c>
      <c r="O986" s="37" t="s">
        <v>390</v>
      </c>
      <c r="P986" s="133" t="s">
        <v>1689</v>
      </c>
      <c r="Q986" s="133" t="s">
        <v>1688</v>
      </c>
    </row>
    <row r="987" spans="6:17" ht="14.5">
      <c r="F987" s="51"/>
      <c r="G987" t="s">
        <v>1063</v>
      </c>
      <c r="H987" s="37">
        <v>62760</v>
      </c>
      <c r="I987" s="37">
        <v>62583</v>
      </c>
      <c r="J987" s="37">
        <v>16</v>
      </c>
      <c r="K987" s="54">
        <v>16</v>
      </c>
      <c r="M987"/>
      <c r="N987" s="37">
        <v>62179</v>
      </c>
      <c r="O987" s="37" t="s">
        <v>158</v>
      </c>
      <c r="P987" s="133" t="s">
        <v>1685</v>
      </c>
      <c r="Q987" s="133" t="s">
        <v>1688</v>
      </c>
    </row>
    <row r="988" spans="6:17" ht="14.5">
      <c r="F988" s="51"/>
      <c r="G988" t="s">
        <v>1064</v>
      </c>
      <c r="H988" s="37">
        <v>59370</v>
      </c>
      <c r="I988" s="37">
        <v>59410</v>
      </c>
      <c r="J988" s="37">
        <v>25</v>
      </c>
      <c r="K988" s="54">
        <v>50</v>
      </c>
      <c r="M988"/>
      <c r="N988" s="37">
        <v>62179</v>
      </c>
      <c r="O988" s="37" t="s">
        <v>570</v>
      </c>
      <c r="P988" s="133" t="s">
        <v>1692</v>
      </c>
      <c r="Q988" s="133" t="s">
        <v>1691</v>
      </c>
    </row>
    <row r="989" spans="6:17" ht="14.5">
      <c r="F989" s="51"/>
      <c r="G989" t="s">
        <v>1065</v>
      </c>
      <c r="H989" s="37">
        <v>59246</v>
      </c>
      <c r="I989" s="37">
        <v>59411</v>
      </c>
      <c r="J989" s="37">
        <v>25</v>
      </c>
      <c r="K989" s="54">
        <v>25</v>
      </c>
      <c r="M989"/>
      <c r="N989" s="37">
        <v>62179</v>
      </c>
      <c r="O989" s="37" t="s">
        <v>796</v>
      </c>
      <c r="P989" s="133" t="s">
        <v>1685</v>
      </c>
      <c r="Q989" s="133" t="s">
        <v>1691</v>
      </c>
    </row>
    <row r="990" spans="6:17" ht="14.5">
      <c r="F990" s="51"/>
      <c r="G990" t="s">
        <v>1066</v>
      </c>
      <c r="H990" s="37">
        <v>59360</v>
      </c>
      <c r="I990" s="37">
        <v>59412</v>
      </c>
      <c r="J990" s="37">
        <v>25</v>
      </c>
      <c r="K990" s="54">
        <v>25</v>
      </c>
      <c r="M990"/>
      <c r="N990" s="37">
        <v>62179</v>
      </c>
      <c r="O990" s="37" t="s">
        <v>1442</v>
      </c>
      <c r="P990" s="133" t="s">
        <v>1685</v>
      </c>
      <c r="Q990" s="133" t="s">
        <v>1686</v>
      </c>
    </row>
    <row r="991" spans="6:17" ht="14.5">
      <c r="F991" s="51"/>
      <c r="G991" t="s">
        <v>1067</v>
      </c>
      <c r="H991" s="37">
        <v>62350</v>
      </c>
      <c r="I991" s="37">
        <v>62584</v>
      </c>
      <c r="J991" s="37">
        <v>25</v>
      </c>
      <c r="K991" s="54">
        <v>25</v>
      </c>
      <c r="M991"/>
      <c r="N991" s="37">
        <v>62179</v>
      </c>
      <c r="O991" s="37" t="s">
        <v>1606</v>
      </c>
      <c r="P991" s="133" t="s">
        <v>1687</v>
      </c>
      <c r="Q991" s="133" t="s">
        <v>1688</v>
      </c>
    </row>
    <row r="992" spans="6:17" ht="14.5">
      <c r="F992" s="51"/>
      <c r="G992" t="s">
        <v>1068</v>
      </c>
      <c r="H992" s="37">
        <v>62170</v>
      </c>
      <c r="I992" s="37">
        <v>62585</v>
      </c>
      <c r="J992" s="37">
        <v>16</v>
      </c>
      <c r="K992" s="54">
        <v>16</v>
      </c>
      <c r="M992"/>
      <c r="N992" s="37">
        <v>62180</v>
      </c>
      <c r="O992" s="37" t="s">
        <v>95</v>
      </c>
      <c r="P992" s="133" t="s">
        <v>1685</v>
      </c>
      <c r="Q992" s="133" t="s">
        <v>1690</v>
      </c>
    </row>
    <row r="993" spans="6:17" ht="14.5">
      <c r="F993" s="51"/>
      <c r="G993" t="s">
        <v>1069</v>
      </c>
      <c r="H993" s="37">
        <v>62123</v>
      </c>
      <c r="I993" s="37">
        <v>62586</v>
      </c>
      <c r="J993" s="37">
        <v>25</v>
      </c>
      <c r="K993" s="54">
        <v>25</v>
      </c>
      <c r="M993"/>
      <c r="N993" s="37">
        <v>62180</v>
      </c>
      <c r="O993" s="37" t="s">
        <v>96</v>
      </c>
      <c r="P993" s="133" t="s">
        <v>1685</v>
      </c>
      <c r="Q993" s="133" t="s">
        <v>1688</v>
      </c>
    </row>
    <row r="994" spans="6:17" ht="14.5">
      <c r="F994" s="51"/>
      <c r="G994" t="s">
        <v>1070</v>
      </c>
      <c r="H994" s="37">
        <v>59225</v>
      </c>
      <c r="I994" s="37">
        <v>59413</v>
      </c>
      <c r="J994" s="37">
        <v>25</v>
      </c>
      <c r="K994" s="54">
        <v>25</v>
      </c>
      <c r="M994"/>
      <c r="N994" s="37">
        <v>62180</v>
      </c>
      <c r="O994" s="37" t="s">
        <v>446</v>
      </c>
      <c r="P994" s="133" t="s">
        <v>1685</v>
      </c>
      <c r="Q994" s="133" t="s">
        <v>1686</v>
      </c>
    </row>
    <row r="995" spans="6:17" ht="14.5">
      <c r="F995" s="51"/>
      <c r="G995" t="s">
        <v>1071</v>
      </c>
      <c r="H995" s="37">
        <v>62640</v>
      </c>
      <c r="I995" s="37">
        <v>62587</v>
      </c>
      <c r="J995" s="37">
        <v>25</v>
      </c>
      <c r="K995" s="54">
        <v>30</v>
      </c>
      <c r="M995"/>
      <c r="N995" s="37">
        <v>62180</v>
      </c>
      <c r="O995" s="37" t="s">
        <v>448</v>
      </c>
      <c r="P995" s="133" t="s">
        <v>1687</v>
      </c>
      <c r="Q995" s="133" t="s">
        <v>1688</v>
      </c>
    </row>
    <row r="996" spans="6:17" ht="14.5">
      <c r="F996" s="51"/>
      <c r="G996" t="s">
        <v>1072</v>
      </c>
      <c r="H996" s="37">
        <v>59182</v>
      </c>
      <c r="I996" s="37">
        <v>59414</v>
      </c>
      <c r="J996" s="37">
        <v>25</v>
      </c>
      <c r="K996" s="54">
        <v>25</v>
      </c>
      <c r="M996"/>
      <c r="N996" s="37">
        <v>62180</v>
      </c>
      <c r="O996" s="37" t="s">
        <v>1094</v>
      </c>
      <c r="P996" s="133" t="s">
        <v>1687</v>
      </c>
      <c r="Q996" s="133" t="s">
        <v>1688</v>
      </c>
    </row>
    <row r="997" spans="6:17" ht="14.5">
      <c r="F997" s="51"/>
      <c r="G997" t="s">
        <v>1073</v>
      </c>
      <c r="H997" s="37">
        <v>59227</v>
      </c>
      <c r="I997" s="37">
        <v>59415</v>
      </c>
      <c r="J997" s="37">
        <v>25</v>
      </c>
      <c r="K997" s="54">
        <v>25</v>
      </c>
      <c r="M997"/>
      <c r="N997" s="37">
        <v>62180</v>
      </c>
      <c r="O997" s="37" t="s">
        <v>1242</v>
      </c>
      <c r="P997" s="133" t="s">
        <v>1685</v>
      </c>
      <c r="Q997" s="133" t="s">
        <v>1686</v>
      </c>
    </row>
    <row r="998" spans="6:17" ht="14.5">
      <c r="F998" s="51"/>
      <c r="G998" t="s">
        <v>1074</v>
      </c>
      <c r="H998" s="37">
        <v>62170</v>
      </c>
      <c r="I998" s="37">
        <v>62588</v>
      </c>
      <c r="J998" s="37">
        <v>25</v>
      </c>
      <c r="K998" s="54">
        <v>50</v>
      </c>
      <c r="M998"/>
      <c r="N998" s="37">
        <v>62180</v>
      </c>
      <c r="O998" s="37" t="s">
        <v>1461</v>
      </c>
      <c r="P998" s="133" t="s">
        <v>1685</v>
      </c>
      <c r="Q998" s="133" t="s">
        <v>1690</v>
      </c>
    </row>
    <row r="999" spans="6:17" ht="14.5">
      <c r="F999" s="51"/>
      <c r="G999" t="s">
        <v>1075</v>
      </c>
      <c r="H999" s="37">
        <v>62144</v>
      </c>
      <c r="I999" s="37">
        <v>62589</v>
      </c>
      <c r="J999" s="37">
        <v>25</v>
      </c>
      <c r="K999" s="54">
        <v>25</v>
      </c>
      <c r="M999"/>
      <c r="N999" s="37">
        <v>62180</v>
      </c>
      <c r="O999" s="37" t="s">
        <v>1510</v>
      </c>
      <c r="P999" s="133" t="s">
        <v>1685</v>
      </c>
      <c r="Q999" s="133" t="s">
        <v>1688</v>
      </c>
    </row>
    <row r="1000" spans="6:17" ht="14.5">
      <c r="F1000" s="51"/>
      <c r="G1000" t="s">
        <v>1076</v>
      </c>
      <c r="H1000" s="37">
        <v>62130</v>
      </c>
      <c r="I1000" s="37">
        <v>62590</v>
      </c>
      <c r="J1000" s="37">
        <v>16</v>
      </c>
      <c r="K1000" s="54">
        <v>16</v>
      </c>
      <c r="M1000"/>
      <c r="N1000" s="37">
        <v>62180</v>
      </c>
      <c r="O1000" s="37" t="s">
        <v>1544</v>
      </c>
      <c r="P1000" s="133" t="s">
        <v>1685</v>
      </c>
      <c r="Q1000" s="133" t="s">
        <v>1688</v>
      </c>
    </row>
    <row r="1001" spans="6:17" ht="14.5">
      <c r="F1001" s="51"/>
      <c r="G1001" t="s">
        <v>1077</v>
      </c>
      <c r="H1001" s="37">
        <v>59190</v>
      </c>
      <c r="I1001" s="37">
        <v>59416</v>
      </c>
      <c r="J1001" s="37">
        <v>25</v>
      </c>
      <c r="K1001" s="54">
        <v>25</v>
      </c>
      <c r="M1001"/>
      <c r="N1001" s="37">
        <v>62182</v>
      </c>
      <c r="O1001" s="37" t="s">
        <v>380</v>
      </c>
      <c r="P1001" s="133" t="s">
        <v>1685</v>
      </c>
      <c r="Q1001" s="133" t="s">
        <v>1690</v>
      </c>
    </row>
    <row r="1002" spans="6:17" ht="14.5">
      <c r="F1002" s="51"/>
      <c r="G1002" t="s">
        <v>1078</v>
      </c>
      <c r="H1002" s="37">
        <v>62124</v>
      </c>
      <c r="I1002" s="37">
        <v>62591</v>
      </c>
      <c r="J1002" s="37">
        <v>16</v>
      </c>
      <c r="K1002" s="54">
        <v>16</v>
      </c>
      <c r="M1002"/>
      <c r="N1002" s="37">
        <v>62182</v>
      </c>
      <c r="O1002" s="37" t="s">
        <v>773</v>
      </c>
      <c r="P1002" s="133" t="s">
        <v>1685</v>
      </c>
      <c r="Q1002" s="133" t="s">
        <v>1688</v>
      </c>
    </row>
    <row r="1003" spans="6:17" ht="14.5">
      <c r="F1003" s="51"/>
      <c r="G1003" t="s">
        <v>1079</v>
      </c>
      <c r="H1003" s="37">
        <v>62910</v>
      </c>
      <c r="I1003" s="37">
        <v>62592</v>
      </c>
      <c r="J1003" s="37">
        <v>25</v>
      </c>
      <c r="K1003" s="54">
        <v>25</v>
      </c>
      <c r="M1003"/>
      <c r="N1003" s="37">
        <v>62182</v>
      </c>
      <c r="O1003" s="37" t="s">
        <v>1269</v>
      </c>
      <c r="P1003" s="133" t="s">
        <v>1693</v>
      </c>
      <c r="Q1003" s="133" t="s">
        <v>1690</v>
      </c>
    </row>
    <row r="1004" spans="6:17" ht="14.5">
      <c r="F1004" s="51"/>
      <c r="G1004" t="s">
        <v>1080</v>
      </c>
      <c r="H1004" s="37">
        <v>59158</v>
      </c>
      <c r="I1004" s="37">
        <v>59418</v>
      </c>
      <c r="J1004" s="37">
        <v>25</v>
      </c>
      <c r="K1004" s="54">
        <v>25</v>
      </c>
      <c r="M1004"/>
      <c r="N1004" s="37">
        <v>62182</v>
      </c>
      <c r="O1004" s="37" t="s">
        <v>1530</v>
      </c>
      <c r="P1004" s="133" t="s">
        <v>1687</v>
      </c>
      <c r="Q1004" s="133" t="s">
        <v>1686</v>
      </c>
    </row>
    <row r="1005" spans="6:17" ht="14.5">
      <c r="F1005" s="51"/>
      <c r="G1005" t="s">
        <v>1081</v>
      </c>
      <c r="H1005" s="37">
        <v>62450</v>
      </c>
      <c r="I1005" s="37">
        <v>62593</v>
      </c>
      <c r="J1005" s="37">
        <v>16</v>
      </c>
      <c r="K1005" s="54">
        <v>16</v>
      </c>
      <c r="M1005"/>
      <c r="N1005" s="37">
        <v>62185</v>
      </c>
      <c r="O1005" s="37" t="s">
        <v>670</v>
      </c>
      <c r="P1005" s="133" t="s">
        <v>1685</v>
      </c>
      <c r="Q1005" s="133" t="s">
        <v>1688</v>
      </c>
    </row>
    <row r="1006" spans="6:17" ht="14.5">
      <c r="F1006" s="51"/>
      <c r="G1006" t="s">
        <v>1082</v>
      </c>
      <c r="H1006" s="37">
        <v>62159</v>
      </c>
      <c r="I1006" s="37">
        <v>62594</v>
      </c>
      <c r="J1006" s="37">
        <v>16</v>
      </c>
      <c r="K1006" s="54">
        <v>16</v>
      </c>
      <c r="M1006"/>
      <c r="N1006" s="37">
        <v>62185</v>
      </c>
      <c r="O1006" s="37" t="s">
        <v>1114</v>
      </c>
      <c r="P1006" s="133" t="s">
        <v>1685</v>
      </c>
      <c r="Q1006" s="133" t="s">
        <v>1688</v>
      </c>
    </row>
    <row r="1007" spans="6:17" ht="14.5">
      <c r="F1007" s="51"/>
      <c r="G1007" t="s">
        <v>1083</v>
      </c>
      <c r="H1007" s="37">
        <v>59310</v>
      </c>
      <c r="I1007" s="37">
        <v>59419</v>
      </c>
      <c r="J1007" s="37">
        <v>25</v>
      </c>
      <c r="K1007" s="54">
        <v>25</v>
      </c>
      <c r="M1007"/>
      <c r="N1007" s="37">
        <v>62185</v>
      </c>
      <c r="O1007" s="37" t="s">
        <v>1371</v>
      </c>
      <c r="P1007" s="133" t="s">
        <v>1685</v>
      </c>
      <c r="Q1007" s="133" t="s">
        <v>1691</v>
      </c>
    </row>
    <row r="1008" spans="6:17" ht="14.5">
      <c r="F1008" s="51"/>
      <c r="G1008" t="s">
        <v>1084</v>
      </c>
      <c r="H1008" s="37">
        <v>62910</v>
      </c>
      <c r="I1008" s="37">
        <v>62595</v>
      </c>
      <c r="J1008" s="37">
        <v>25</v>
      </c>
      <c r="K1008" s="54">
        <v>25</v>
      </c>
      <c r="M1008"/>
      <c r="N1008" s="37">
        <v>62187</v>
      </c>
      <c r="O1008" s="37" t="s">
        <v>495</v>
      </c>
      <c r="P1008" s="133" t="s">
        <v>1693</v>
      </c>
      <c r="Q1008" s="133" t="s">
        <v>1690</v>
      </c>
    </row>
    <row r="1009" spans="6:17" ht="14.5">
      <c r="F1009" s="51"/>
      <c r="G1009" t="s">
        <v>1085</v>
      </c>
      <c r="H1009" s="37">
        <v>62140</v>
      </c>
      <c r="I1009" s="37">
        <v>62596</v>
      </c>
      <c r="J1009" s="37">
        <v>16</v>
      </c>
      <c r="K1009" s="54">
        <v>16</v>
      </c>
      <c r="M1009"/>
      <c r="N1009" s="37">
        <v>62190</v>
      </c>
      <c r="O1009" s="37" t="s">
        <v>110</v>
      </c>
      <c r="P1009" s="133" t="s">
        <v>1685</v>
      </c>
      <c r="Q1009" s="133" t="s">
        <v>1690</v>
      </c>
    </row>
    <row r="1010" spans="6:17" ht="14.5">
      <c r="F1010" s="51"/>
      <c r="G1010" t="s">
        <v>1086</v>
      </c>
      <c r="H1010" s="37">
        <v>59132</v>
      </c>
      <c r="I1010" s="37">
        <v>59420</v>
      </c>
      <c r="J1010" s="37">
        <v>16</v>
      </c>
      <c r="K1010" s="54">
        <v>16</v>
      </c>
      <c r="M1010"/>
      <c r="N1010" s="37">
        <v>62190</v>
      </c>
      <c r="O1010" s="37" t="s">
        <v>151</v>
      </c>
      <c r="P1010" s="133" t="s">
        <v>1685</v>
      </c>
      <c r="Q1010" s="133" t="s">
        <v>1686</v>
      </c>
    </row>
    <row r="1011" spans="6:17" ht="14.5">
      <c r="F1011" s="51"/>
      <c r="G1011" t="s">
        <v>1087</v>
      </c>
      <c r="H1011" s="37">
        <v>59420</v>
      </c>
      <c r="I1011" s="37">
        <v>59421</v>
      </c>
      <c r="J1011" s="37">
        <v>25</v>
      </c>
      <c r="K1011" s="54">
        <v>30</v>
      </c>
      <c r="M1011"/>
      <c r="N1011" s="37">
        <v>62190</v>
      </c>
      <c r="O1011" s="37" t="s">
        <v>325</v>
      </c>
      <c r="P1011" s="133" t="s">
        <v>1692</v>
      </c>
      <c r="Q1011" s="133" t="s">
        <v>1691</v>
      </c>
    </row>
    <row r="1012" spans="6:17" ht="14.5">
      <c r="F1012" s="51"/>
      <c r="G1012" t="s">
        <v>1088</v>
      </c>
      <c r="H1012" s="37">
        <v>62121</v>
      </c>
      <c r="I1012" s="37">
        <v>62597</v>
      </c>
      <c r="J1012" s="37">
        <v>16</v>
      </c>
      <c r="K1012" s="54">
        <v>16</v>
      </c>
      <c r="M1012"/>
      <c r="N1012" s="37">
        <v>62190</v>
      </c>
      <c r="O1012" s="37" t="s">
        <v>535</v>
      </c>
      <c r="P1012" s="133" t="s">
        <v>1685</v>
      </c>
      <c r="Q1012" s="133" t="s">
        <v>1688</v>
      </c>
    </row>
    <row r="1013" spans="6:17" ht="14.5">
      <c r="F1013" s="51"/>
      <c r="G1013" t="s">
        <v>1089</v>
      </c>
      <c r="H1013" s="37">
        <v>62890</v>
      </c>
      <c r="I1013" s="37">
        <v>62598</v>
      </c>
      <c r="J1013" s="37">
        <v>25</v>
      </c>
      <c r="K1013" s="54">
        <v>25</v>
      </c>
      <c r="M1013"/>
      <c r="N1013" s="37">
        <v>62190</v>
      </c>
      <c r="O1013" s="37" t="s">
        <v>739</v>
      </c>
      <c r="P1013" s="133" t="s">
        <v>1685</v>
      </c>
      <c r="Q1013" s="133" t="s">
        <v>1690</v>
      </c>
    </row>
    <row r="1014" spans="6:17" ht="14.5">
      <c r="F1014" s="51"/>
      <c r="G1014" t="s">
        <v>1090</v>
      </c>
      <c r="H1014" s="37">
        <v>62142</v>
      </c>
      <c r="I1014" s="37">
        <v>62599</v>
      </c>
      <c r="J1014" s="37">
        <v>16</v>
      </c>
      <c r="K1014" s="54">
        <v>16</v>
      </c>
      <c r="M1014"/>
      <c r="N1014" s="37">
        <v>62190</v>
      </c>
      <c r="O1014" s="37" t="s">
        <v>923</v>
      </c>
      <c r="P1014" s="133" t="s">
        <v>1685</v>
      </c>
      <c r="Q1014" s="133" t="s">
        <v>1690</v>
      </c>
    </row>
    <row r="1015" spans="6:17" ht="14.5">
      <c r="F1015" s="51"/>
      <c r="G1015" t="s">
        <v>1091</v>
      </c>
      <c r="H1015" s="37">
        <v>59161</v>
      </c>
      <c r="I1015" s="37">
        <v>59422</v>
      </c>
      <c r="J1015" s="37">
        <v>16</v>
      </c>
      <c r="K1015" s="54">
        <v>16</v>
      </c>
      <c r="M1015"/>
      <c r="N1015" s="37">
        <v>62190</v>
      </c>
      <c r="O1015" s="37" t="s">
        <v>937</v>
      </c>
      <c r="P1015" s="133" t="s">
        <v>1689</v>
      </c>
      <c r="Q1015" s="133" t="s">
        <v>1686</v>
      </c>
    </row>
    <row r="1016" spans="6:17" ht="14.5">
      <c r="F1016" s="51"/>
      <c r="G1016" t="s">
        <v>1092</v>
      </c>
      <c r="H1016" s="37">
        <v>62550</v>
      </c>
      <c r="I1016" s="37">
        <v>62600</v>
      </c>
      <c r="J1016" s="37">
        <v>16</v>
      </c>
      <c r="K1016" s="54">
        <v>16</v>
      </c>
      <c r="M1016"/>
      <c r="N1016" s="37">
        <v>62190</v>
      </c>
      <c r="O1016" s="37" t="s">
        <v>949</v>
      </c>
      <c r="P1016" s="133" t="s">
        <v>1685</v>
      </c>
      <c r="Q1016" s="133" t="s">
        <v>1688</v>
      </c>
    </row>
    <row r="1017" spans="6:17" ht="14.5">
      <c r="F1017" s="51"/>
      <c r="G1017" t="s">
        <v>1093</v>
      </c>
      <c r="H1017" s="37">
        <v>62550</v>
      </c>
      <c r="I1017" s="37">
        <v>62601</v>
      </c>
      <c r="J1017" s="37">
        <v>16</v>
      </c>
      <c r="K1017" s="54">
        <v>16</v>
      </c>
      <c r="M1017"/>
      <c r="N1017" s="37">
        <v>62196</v>
      </c>
      <c r="O1017" s="37" t="s">
        <v>798</v>
      </c>
      <c r="P1017" s="133" t="s">
        <v>1685</v>
      </c>
      <c r="Q1017" s="133" t="s">
        <v>1688</v>
      </c>
    </row>
    <row r="1018" spans="6:17" ht="14.5">
      <c r="F1018" s="51"/>
      <c r="G1018" t="s">
        <v>1094</v>
      </c>
      <c r="H1018" s="37">
        <v>62180</v>
      </c>
      <c r="I1018" s="37">
        <v>62602</v>
      </c>
      <c r="J1018" s="37">
        <v>16</v>
      </c>
      <c r="K1018" s="54">
        <v>16</v>
      </c>
      <c r="M1018"/>
      <c r="N1018" s="37">
        <v>62199</v>
      </c>
      <c r="O1018" s="37" t="s">
        <v>699</v>
      </c>
      <c r="P1018" s="133" t="s">
        <v>1685</v>
      </c>
      <c r="Q1018" s="133" t="s">
        <v>1690</v>
      </c>
    </row>
    <row r="1019" spans="6:17" ht="14.5">
      <c r="F1019" s="51"/>
      <c r="G1019" t="s">
        <v>1095</v>
      </c>
      <c r="H1019" s="37">
        <v>62152</v>
      </c>
      <c r="I1019" s="37">
        <v>62603</v>
      </c>
      <c r="J1019" s="37">
        <v>25</v>
      </c>
      <c r="K1019" s="54">
        <v>25</v>
      </c>
      <c r="M1019"/>
      <c r="N1019" s="37">
        <v>62200</v>
      </c>
      <c r="O1019" s="37" t="s">
        <v>322</v>
      </c>
      <c r="P1019" s="133" t="s">
        <v>1693</v>
      </c>
      <c r="Q1019" s="133" t="s">
        <v>1690</v>
      </c>
    </row>
    <row r="1020" spans="6:17" ht="14.5">
      <c r="F1020" s="51"/>
      <c r="G1020" t="s">
        <v>1096</v>
      </c>
      <c r="H1020" s="37">
        <v>59940</v>
      </c>
      <c r="I1020" s="37">
        <v>59423</v>
      </c>
      <c r="J1020" s="37">
        <v>25</v>
      </c>
      <c r="K1020" s="54">
        <v>25</v>
      </c>
      <c r="M1020"/>
      <c r="N1020" s="37">
        <v>62210</v>
      </c>
      <c r="O1020" s="37" t="s">
        <v>176</v>
      </c>
      <c r="P1020" s="133" t="s">
        <v>1685</v>
      </c>
      <c r="Q1020" s="133" t="s">
        <v>1690</v>
      </c>
    </row>
    <row r="1021" spans="6:17" ht="14.5">
      <c r="F1021" s="51"/>
      <c r="G1021" t="s">
        <v>1097</v>
      </c>
      <c r="H1021" s="37">
        <v>62152</v>
      </c>
      <c r="I1021" s="37">
        <v>62604</v>
      </c>
      <c r="J1021" s="37">
        <v>25</v>
      </c>
      <c r="K1021" s="54">
        <v>25</v>
      </c>
      <c r="M1021"/>
      <c r="N1021" s="37">
        <v>62215</v>
      </c>
      <c r="O1021" s="37" t="s">
        <v>1168</v>
      </c>
      <c r="P1021" s="133" t="s">
        <v>1693</v>
      </c>
      <c r="Q1021" s="133" t="s">
        <v>1690</v>
      </c>
    </row>
    <row r="1022" spans="6:17" ht="14.5">
      <c r="F1022" s="51"/>
      <c r="G1022" t="s">
        <v>1098</v>
      </c>
      <c r="H1022" s="37">
        <v>59330</v>
      </c>
      <c r="I1022" s="37">
        <v>59424</v>
      </c>
      <c r="J1022" s="37">
        <v>25</v>
      </c>
      <c r="K1022" s="54">
        <v>30</v>
      </c>
      <c r="M1022"/>
      <c r="N1022" s="37">
        <v>62217</v>
      </c>
      <c r="O1022" s="37" t="s">
        <v>83</v>
      </c>
      <c r="P1022" s="133" t="s">
        <v>1687</v>
      </c>
      <c r="Q1022" s="133" t="s">
        <v>1686</v>
      </c>
    </row>
    <row r="1023" spans="6:17" ht="14.5">
      <c r="F1023" s="51"/>
      <c r="G1023" t="s">
        <v>1099</v>
      </c>
      <c r="H1023" s="37">
        <v>62770</v>
      </c>
      <c r="I1023" s="37">
        <v>62605</v>
      </c>
      <c r="J1023" s="37">
        <v>16</v>
      </c>
      <c r="K1023" s="54">
        <v>16</v>
      </c>
      <c r="M1023"/>
      <c r="N1023" s="37">
        <v>62217</v>
      </c>
      <c r="O1023" s="37" t="s">
        <v>92</v>
      </c>
      <c r="P1023" s="133" t="s">
        <v>1685</v>
      </c>
      <c r="Q1023" s="133" t="s">
        <v>1690</v>
      </c>
    </row>
    <row r="1024" spans="6:17" ht="14.5">
      <c r="F1024" s="51"/>
      <c r="G1024" t="s">
        <v>1100</v>
      </c>
      <c r="H1024" s="37">
        <v>62840</v>
      </c>
      <c r="I1024" s="37">
        <v>62606</v>
      </c>
      <c r="J1024" s="37">
        <v>25</v>
      </c>
      <c r="K1024" s="54">
        <v>25</v>
      </c>
      <c r="M1024"/>
      <c r="N1024" s="37">
        <v>62217</v>
      </c>
      <c r="O1024" s="37" t="s">
        <v>229</v>
      </c>
      <c r="P1024" s="133" t="s">
        <v>1687</v>
      </c>
      <c r="Q1024" s="133" t="s">
        <v>1688</v>
      </c>
    </row>
    <row r="1025" spans="6:17" ht="14.5">
      <c r="F1025" s="51"/>
      <c r="G1025" t="s">
        <v>1101</v>
      </c>
      <c r="H1025" s="37">
        <v>62130</v>
      </c>
      <c r="I1025" s="37">
        <v>62607</v>
      </c>
      <c r="J1025" s="37">
        <v>16</v>
      </c>
      <c r="K1025" s="54">
        <v>16</v>
      </c>
      <c r="M1025"/>
      <c r="N1025" s="37">
        <v>62217</v>
      </c>
      <c r="O1025" s="37" t="s">
        <v>1037</v>
      </c>
      <c r="P1025" s="133" t="s">
        <v>1685</v>
      </c>
      <c r="Q1025" s="133" t="s">
        <v>1688</v>
      </c>
    </row>
    <row r="1026" spans="6:17" ht="14.5">
      <c r="F1026" s="51"/>
      <c r="G1026" t="s">
        <v>1102</v>
      </c>
      <c r="H1026" s="37">
        <v>62124</v>
      </c>
      <c r="I1026" s="37">
        <v>62608</v>
      </c>
      <c r="J1026" s="37">
        <v>16</v>
      </c>
      <c r="K1026" s="54">
        <v>16</v>
      </c>
      <c r="M1026"/>
      <c r="N1026" s="37">
        <v>62217</v>
      </c>
      <c r="O1026" s="37" t="s">
        <v>1109</v>
      </c>
      <c r="P1026" s="133" t="s">
        <v>1685</v>
      </c>
      <c r="Q1026" s="133" t="s">
        <v>1688</v>
      </c>
    </row>
    <row r="1027" spans="6:17" ht="14.5">
      <c r="F1027" s="51"/>
      <c r="G1027" t="s">
        <v>1103</v>
      </c>
      <c r="H1027" s="37">
        <v>59218</v>
      </c>
      <c r="I1027" s="37">
        <v>59425</v>
      </c>
      <c r="J1027" s="37">
        <v>16</v>
      </c>
      <c r="K1027" s="54">
        <v>16</v>
      </c>
      <c r="M1027"/>
      <c r="N1027" s="37">
        <v>62217</v>
      </c>
      <c r="O1027" s="37" t="s">
        <v>1463</v>
      </c>
      <c r="P1027" s="133" t="s">
        <v>1685</v>
      </c>
      <c r="Q1027" s="133" t="s">
        <v>1686</v>
      </c>
    </row>
    <row r="1028" spans="6:17" ht="14.5">
      <c r="F1028" s="51"/>
      <c r="G1028" t="s">
        <v>1104</v>
      </c>
      <c r="H1028" s="37">
        <v>59960</v>
      </c>
      <c r="I1028" s="37">
        <v>59426</v>
      </c>
      <c r="J1028" s="37">
        <v>25</v>
      </c>
      <c r="K1028" s="54">
        <v>30</v>
      </c>
      <c r="M1028"/>
      <c r="N1028" s="37">
        <v>62217</v>
      </c>
      <c r="O1028" s="37" t="s">
        <v>1548</v>
      </c>
      <c r="P1028" s="133" t="s">
        <v>1692</v>
      </c>
      <c r="Q1028" s="133" t="s">
        <v>1691</v>
      </c>
    </row>
    <row r="1029" spans="6:17" ht="14.5">
      <c r="F1029" s="51"/>
      <c r="G1029" t="s">
        <v>1105</v>
      </c>
      <c r="H1029" s="37">
        <v>59554</v>
      </c>
      <c r="I1029" s="37">
        <v>59428</v>
      </c>
      <c r="J1029" s="37">
        <v>25</v>
      </c>
      <c r="K1029" s="54">
        <v>25</v>
      </c>
      <c r="M1029"/>
      <c r="N1029" s="37">
        <v>62218</v>
      </c>
      <c r="O1029" s="37" t="s">
        <v>958</v>
      </c>
      <c r="P1029" s="133" t="s">
        <v>1689</v>
      </c>
      <c r="Q1029" s="133" t="s">
        <v>1686</v>
      </c>
    </row>
    <row r="1030" spans="6:17" ht="14.5">
      <c r="F1030" s="51"/>
      <c r="G1030" t="s">
        <v>1106</v>
      </c>
      <c r="H1030" s="37">
        <v>62580</v>
      </c>
      <c r="I1030" s="37">
        <v>62609</v>
      </c>
      <c r="J1030" s="37">
        <v>25</v>
      </c>
      <c r="K1030" s="54">
        <v>25</v>
      </c>
      <c r="M1030"/>
      <c r="N1030" s="37">
        <v>62219</v>
      </c>
      <c r="O1030" s="37" t="s">
        <v>962</v>
      </c>
      <c r="P1030" s="133" t="s">
        <v>1685</v>
      </c>
      <c r="Q1030" s="133" t="s">
        <v>1688</v>
      </c>
    </row>
    <row r="1031" spans="6:17" ht="14.5">
      <c r="F1031" s="51"/>
      <c r="G1031" t="s">
        <v>1107</v>
      </c>
      <c r="H1031" s="37">
        <v>62170</v>
      </c>
      <c r="I1031" s="37">
        <v>62610</v>
      </c>
      <c r="J1031" s="37">
        <v>25</v>
      </c>
      <c r="K1031" s="54">
        <v>25</v>
      </c>
      <c r="M1031"/>
      <c r="N1031" s="37">
        <v>62219</v>
      </c>
      <c r="O1031" s="37" t="s">
        <v>1605</v>
      </c>
      <c r="P1031" s="133" t="s">
        <v>1685</v>
      </c>
      <c r="Q1031" s="133" t="s">
        <v>1690</v>
      </c>
    </row>
    <row r="1032" spans="6:17" ht="14.5">
      <c r="F1032" s="51"/>
      <c r="G1032" t="s">
        <v>1108</v>
      </c>
      <c r="H1032" s="37">
        <v>59293</v>
      </c>
      <c r="I1032" s="37">
        <v>59429</v>
      </c>
      <c r="J1032" s="37">
        <v>25</v>
      </c>
      <c r="K1032" s="54">
        <v>25</v>
      </c>
      <c r="M1032"/>
      <c r="N1032" s="37">
        <v>62220</v>
      </c>
      <c r="O1032" s="37" t="s">
        <v>416</v>
      </c>
      <c r="P1032" s="133" t="s">
        <v>1687</v>
      </c>
      <c r="Q1032" s="133" t="s">
        <v>1686</v>
      </c>
    </row>
    <row r="1033" spans="6:17" ht="14.5">
      <c r="F1033" s="51"/>
      <c r="G1033" t="s">
        <v>1109</v>
      </c>
      <c r="H1033" s="37">
        <v>62217</v>
      </c>
      <c r="I1033" s="37">
        <v>62611</v>
      </c>
      <c r="J1033" s="37">
        <v>25</v>
      </c>
      <c r="K1033" s="54">
        <v>25</v>
      </c>
      <c r="M1033"/>
      <c r="N1033" s="37">
        <v>62221</v>
      </c>
      <c r="O1033" s="37" t="s">
        <v>1134</v>
      </c>
      <c r="P1033" s="133" t="s">
        <v>1689</v>
      </c>
      <c r="Q1033" s="133" t="s">
        <v>1688</v>
      </c>
    </row>
    <row r="1034" spans="6:17" ht="14.5">
      <c r="F1034" s="51"/>
      <c r="G1034" t="s">
        <v>1110</v>
      </c>
      <c r="H1034" s="37">
        <v>59360</v>
      </c>
      <c r="I1034" s="37">
        <v>59430</v>
      </c>
      <c r="J1034" s="37">
        <v>16</v>
      </c>
      <c r="K1034" s="54">
        <v>16</v>
      </c>
      <c r="M1034"/>
      <c r="N1034" s="37">
        <v>62223</v>
      </c>
      <c r="O1034" s="37" t="s">
        <v>127</v>
      </c>
      <c r="P1034" s="133" t="s">
        <v>1685</v>
      </c>
      <c r="Q1034" s="133" t="s">
        <v>1686</v>
      </c>
    </row>
    <row r="1035" spans="6:17" ht="14.5">
      <c r="F1035" s="51"/>
      <c r="G1035" t="s">
        <v>1111</v>
      </c>
      <c r="H1035" s="37">
        <v>62580</v>
      </c>
      <c r="I1035" s="37">
        <v>62612</v>
      </c>
      <c r="J1035" s="37">
        <v>25</v>
      </c>
      <c r="K1035" s="54">
        <v>25</v>
      </c>
      <c r="M1035"/>
      <c r="N1035" s="37">
        <v>62223</v>
      </c>
      <c r="O1035" s="37" t="s">
        <v>138</v>
      </c>
      <c r="P1035" s="133" t="s">
        <v>1685</v>
      </c>
      <c r="Q1035" s="133" t="s">
        <v>1688</v>
      </c>
    </row>
    <row r="1036" spans="6:17" ht="14.5">
      <c r="F1036" s="51"/>
      <c r="G1036" t="s">
        <v>1112</v>
      </c>
      <c r="H1036" s="37">
        <v>62610</v>
      </c>
      <c r="I1036" s="37">
        <v>62614</v>
      </c>
      <c r="J1036" s="37">
        <v>16</v>
      </c>
      <c r="K1036" s="54">
        <v>16</v>
      </c>
      <c r="M1036"/>
      <c r="N1036" s="37">
        <v>62223</v>
      </c>
      <c r="O1036" s="37" t="s">
        <v>539</v>
      </c>
      <c r="P1036" s="133" t="s">
        <v>1685</v>
      </c>
      <c r="Q1036" s="133" t="s">
        <v>1690</v>
      </c>
    </row>
    <row r="1037" spans="6:17" ht="14.5">
      <c r="F1037" s="51"/>
      <c r="G1037" t="s">
        <v>1113</v>
      </c>
      <c r="H1037" s="37">
        <v>62380</v>
      </c>
      <c r="I1037" s="37">
        <v>62613</v>
      </c>
      <c r="J1037" s="37">
        <v>16</v>
      </c>
      <c r="K1037" s="54">
        <v>16</v>
      </c>
      <c r="M1037"/>
      <c r="N1037" s="37">
        <v>62223</v>
      </c>
      <c r="O1037" s="37" t="s">
        <v>621</v>
      </c>
      <c r="P1037" s="133" t="s">
        <v>1685</v>
      </c>
      <c r="Q1037" s="133" t="s">
        <v>1690</v>
      </c>
    </row>
    <row r="1038" spans="6:17" ht="14.5">
      <c r="F1038" s="51"/>
      <c r="G1038" t="s">
        <v>1114</v>
      </c>
      <c r="H1038" s="37">
        <v>62185</v>
      </c>
      <c r="I1038" s="37">
        <v>62615</v>
      </c>
      <c r="J1038" s="37">
        <v>25</v>
      </c>
      <c r="K1038" s="54">
        <v>25</v>
      </c>
      <c r="M1038"/>
      <c r="N1038" s="37">
        <v>62223</v>
      </c>
      <c r="O1038" s="37" t="s">
        <v>1277</v>
      </c>
      <c r="P1038" s="133" t="s">
        <v>1685</v>
      </c>
      <c r="Q1038" s="133" t="s">
        <v>1690</v>
      </c>
    </row>
    <row r="1039" spans="6:17" ht="14.5">
      <c r="F1039" s="51"/>
      <c r="G1039" t="s">
        <v>1115</v>
      </c>
      <c r="H1039" s="37">
        <v>59850</v>
      </c>
      <c r="I1039" s="37">
        <v>59431</v>
      </c>
      <c r="J1039" s="37">
        <v>25</v>
      </c>
      <c r="K1039" s="54">
        <v>25</v>
      </c>
      <c r="M1039"/>
      <c r="N1039" s="37">
        <v>62223</v>
      </c>
      <c r="O1039" s="37" t="s">
        <v>1333</v>
      </c>
      <c r="P1039" s="133" t="s">
        <v>1685</v>
      </c>
      <c r="Q1039" s="133" t="s">
        <v>1690</v>
      </c>
    </row>
    <row r="1040" spans="6:17" ht="14.5">
      <c r="F1040" s="51"/>
      <c r="G1040" t="s">
        <v>1116</v>
      </c>
      <c r="H1040" s="37">
        <v>59400</v>
      </c>
      <c r="I1040" s="37">
        <v>59432</v>
      </c>
      <c r="J1040" s="37">
        <v>25</v>
      </c>
      <c r="K1040" s="54">
        <v>25</v>
      </c>
      <c r="M1040"/>
      <c r="N1040" s="37">
        <v>62223</v>
      </c>
      <c r="O1040" s="37" t="s">
        <v>1347</v>
      </c>
      <c r="P1040" s="133" t="s">
        <v>1689</v>
      </c>
      <c r="Q1040" s="133" t="s">
        <v>1686</v>
      </c>
    </row>
    <row r="1041" spans="6:17" ht="14.5">
      <c r="F1041" s="51"/>
      <c r="G1041" t="s">
        <v>1117</v>
      </c>
      <c r="H1041" s="37">
        <v>59143</v>
      </c>
      <c r="I1041" s="37">
        <v>59433</v>
      </c>
      <c r="J1041" s="37">
        <v>25</v>
      </c>
      <c r="K1041" s="54">
        <v>25</v>
      </c>
      <c r="M1041"/>
      <c r="N1041" s="37">
        <v>62223</v>
      </c>
      <c r="O1041" s="37" t="s">
        <v>1359</v>
      </c>
      <c r="P1041" s="133" t="s">
        <v>1685</v>
      </c>
      <c r="Q1041" s="133" t="s">
        <v>1690</v>
      </c>
    </row>
    <row r="1042" spans="6:17" ht="14.5">
      <c r="F1042" s="51"/>
      <c r="G1042" t="s">
        <v>1118</v>
      </c>
      <c r="H1042" s="37">
        <v>59230</v>
      </c>
      <c r="I1042" s="37">
        <v>59434</v>
      </c>
      <c r="J1042" s="37">
        <v>25</v>
      </c>
      <c r="K1042" s="54">
        <v>25</v>
      </c>
      <c r="M1042"/>
      <c r="N1042" s="37">
        <v>62224</v>
      </c>
      <c r="O1042" s="37" t="s">
        <v>559</v>
      </c>
      <c r="P1042" s="133" t="s">
        <v>1687</v>
      </c>
      <c r="Q1042" s="133" t="s">
        <v>1686</v>
      </c>
    </row>
    <row r="1043" spans="6:17" ht="14.5">
      <c r="F1043" s="51"/>
      <c r="G1043" t="s">
        <v>1119</v>
      </c>
      <c r="H1043" s="37">
        <v>62390</v>
      </c>
      <c r="I1043" s="37">
        <v>62616</v>
      </c>
      <c r="J1043" s="37">
        <v>16</v>
      </c>
      <c r="K1043" s="54">
        <v>16</v>
      </c>
      <c r="M1043"/>
      <c r="N1043" s="37">
        <v>62230</v>
      </c>
      <c r="O1043" s="37" t="s">
        <v>1165</v>
      </c>
      <c r="P1043" s="133" t="s">
        <v>1685</v>
      </c>
      <c r="Q1043" s="133" t="s">
        <v>1688</v>
      </c>
    </row>
    <row r="1044" spans="6:17" ht="14.5">
      <c r="F1044" s="51"/>
      <c r="G1044" t="s">
        <v>1120</v>
      </c>
      <c r="H1044" s="37">
        <v>62290</v>
      </c>
      <c r="I1044" s="37">
        <v>62617</v>
      </c>
      <c r="J1044" s="37">
        <v>25</v>
      </c>
      <c r="K1044" s="54">
        <v>25</v>
      </c>
      <c r="M1044"/>
      <c r="N1044" s="37">
        <v>62231</v>
      </c>
      <c r="O1044" s="37" t="s">
        <v>455</v>
      </c>
      <c r="P1044" s="133" t="s">
        <v>1687</v>
      </c>
      <c r="Q1044" s="133" t="s">
        <v>1688</v>
      </c>
    </row>
    <row r="1045" spans="6:17" ht="14.5">
      <c r="F1045" s="51"/>
      <c r="G1045" t="s">
        <v>1121</v>
      </c>
      <c r="H1045" s="37">
        <v>59310</v>
      </c>
      <c r="I1045" s="37">
        <v>59435</v>
      </c>
      <c r="J1045" s="37">
        <v>25</v>
      </c>
      <c r="K1045" s="54">
        <v>25</v>
      </c>
      <c r="M1045"/>
      <c r="N1045" s="37">
        <v>62231</v>
      </c>
      <c r="O1045" s="37" t="s">
        <v>1182</v>
      </c>
      <c r="P1045" s="133" t="s">
        <v>1685</v>
      </c>
      <c r="Q1045" s="133" t="s">
        <v>1691</v>
      </c>
    </row>
    <row r="1046" spans="6:17" ht="14.5">
      <c r="F1046" s="51"/>
      <c r="G1046" t="s">
        <v>1122</v>
      </c>
      <c r="H1046" s="37">
        <v>59670</v>
      </c>
      <c r="I1046" s="37">
        <v>59436</v>
      </c>
      <c r="J1046" s="37">
        <v>16</v>
      </c>
      <c r="K1046" s="54">
        <v>16</v>
      </c>
      <c r="M1046"/>
      <c r="N1046" s="37">
        <v>62231</v>
      </c>
      <c r="O1046" s="37" t="s">
        <v>1382</v>
      </c>
      <c r="P1046" s="133" t="s">
        <v>1685</v>
      </c>
      <c r="Q1046" s="133" t="s">
        <v>1690</v>
      </c>
    </row>
    <row r="1047" spans="6:17" ht="14.5">
      <c r="F1047" s="51"/>
      <c r="G1047" t="s">
        <v>1123</v>
      </c>
      <c r="H1047" s="37">
        <v>62890</v>
      </c>
      <c r="I1047" s="37">
        <v>62618</v>
      </c>
      <c r="J1047" s="37">
        <v>25</v>
      </c>
      <c r="K1047" s="54">
        <v>25</v>
      </c>
      <c r="M1047"/>
      <c r="N1047" s="37">
        <v>62232</v>
      </c>
      <c r="O1047" s="37" t="s">
        <v>121</v>
      </c>
      <c r="P1047" s="133" t="s">
        <v>1685</v>
      </c>
      <c r="Q1047" s="133" t="s">
        <v>1690</v>
      </c>
    </row>
    <row r="1048" spans="6:17" ht="14.5">
      <c r="F1048" s="51"/>
      <c r="G1048" t="s">
        <v>1124</v>
      </c>
      <c r="H1048" s="37">
        <v>62128</v>
      </c>
      <c r="I1048" s="37">
        <v>62619</v>
      </c>
      <c r="J1048" s="37">
        <v>16</v>
      </c>
      <c r="K1048" s="54">
        <v>16</v>
      </c>
      <c r="M1048"/>
      <c r="N1048" s="37">
        <v>62232</v>
      </c>
      <c r="O1048" s="37" t="s">
        <v>652</v>
      </c>
      <c r="P1048" s="133" t="s">
        <v>1685</v>
      </c>
      <c r="Q1048" s="133" t="s">
        <v>1688</v>
      </c>
    </row>
    <row r="1049" spans="6:17" ht="14.5">
      <c r="F1049" s="51"/>
      <c r="G1049" t="s">
        <v>1125</v>
      </c>
      <c r="H1049" s="37">
        <v>62120</v>
      </c>
      <c r="I1049" s="37">
        <v>62620</v>
      </c>
      <c r="J1049" s="37">
        <v>25</v>
      </c>
      <c r="K1049" s="54">
        <v>25</v>
      </c>
      <c r="M1049"/>
      <c r="N1049" s="37">
        <v>62232</v>
      </c>
      <c r="O1049" s="37" t="s">
        <v>653</v>
      </c>
      <c r="P1049" s="133" t="s">
        <v>1687</v>
      </c>
      <c r="Q1049" s="133" t="s">
        <v>1688</v>
      </c>
    </row>
    <row r="1050" spans="6:17" ht="14.5">
      <c r="F1050" s="51"/>
      <c r="G1050" t="s">
        <v>1126</v>
      </c>
      <c r="H1050" s="37">
        <v>62370</v>
      </c>
      <c r="I1050" s="37">
        <v>62621</v>
      </c>
      <c r="J1050" s="37">
        <v>25</v>
      </c>
      <c r="K1050" s="54">
        <v>25</v>
      </c>
      <c r="M1050"/>
      <c r="N1050" s="37">
        <v>62232</v>
      </c>
      <c r="O1050" s="37" t="s">
        <v>808</v>
      </c>
      <c r="P1050" s="133" t="s">
        <v>1685</v>
      </c>
      <c r="Q1050" s="133" t="s">
        <v>1690</v>
      </c>
    </row>
    <row r="1051" spans="6:17" ht="14.5">
      <c r="F1051" s="51"/>
      <c r="G1051" t="s">
        <v>1127</v>
      </c>
      <c r="H1051" s="37">
        <v>62890</v>
      </c>
      <c r="I1051" s="37">
        <v>62622</v>
      </c>
      <c r="J1051" s="37">
        <v>25</v>
      </c>
      <c r="K1051" s="54">
        <v>25</v>
      </c>
      <c r="M1051"/>
      <c r="N1051" s="37">
        <v>62232</v>
      </c>
      <c r="O1051" s="37" t="s">
        <v>1499</v>
      </c>
      <c r="P1051" s="133" t="s">
        <v>1685</v>
      </c>
      <c r="Q1051" s="133" t="s">
        <v>1690</v>
      </c>
    </row>
    <row r="1052" spans="6:17" ht="14.5">
      <c r="F1052" s="51"/>
      <c r="G1052" t="s">
        <v>1128</v>
      </c>
      <c r="H1052" s="37">
        <v>62370</v>
      </c>
      <c r="I1052" s="37">
        <v>62623</v>
      </c>
      <c r="J1052" s="37">
        <v>25</v>
      </c>
      <c r="K1052" s="54">
        <v>25</v>
      </c>
      <c r="M1052"/>
      <c r="N1052" s="37">
        <v>62240</v>
      </c>
      <c r="O1052" s="37" t="s">
        <v>236</v>
      </c>
      <c r="P1052" s="133" t="s">
        <v>1685</v>
      </c>
      <c r="Q1052" s="133" t="s">
        <v>1690</v>
      </c>
    </row>
    <row r="1053" spans="6:17" ht="14.5">
      <c r="F1053" s="51"/>
      <c r="G1053" t="s">
        <v>1129</v>
      </c>
      <c r="H1053" s="37">
        <v>62950</v>
      </c>
      <c r="I1053" s="37">
        <v>62624</v>
      </c>
      <c r="J1053" s="37">
        <v>25</v>
      </c>
      <c r="K1053" s="54">
        <v>30</v>
      </c>
      <c r="M1053"/>
      <c r="N1053" s="37">
        <v>62240</v>
      </c>
      <c r="O1053" s="37" t="s">
        <v>329</v>
      </c>
      <c r="P1053" s="133" t="s">
        <v>1687</v>
      </c>
      <c r="Q1053" s="133" t="s">
        <v>1688</v>
      </c>
    </row>
    <row r="1054" spans="6:17" ht="14.5">
      <c r="F1054" s="51"/>
      <c r="G1054" t="s">
        <v>1130</v>
      </c>
      <c r="H1054" s="37">
        <v>62770</v>
      </c>
      <c r="I1054" s="37">
        <v>62625</v>
      </c>
      <c r="J1054" s="37">
        <v>16</v>
      </c>
      <c r="K1054" s="54">
        <v>16</v>
      </c>
      <c r="M1054"/>
      <c r="N1054" s="37">
        <v>62240</v>
      </c>
      <c r="O1054" s="37" t="s">
        <v>362</v>
      </c>
      <c r="P1054" s="133" t="s">
        <v>1685</v>
      </c>
      <c r="Q1054" s="133" t="s">
        <v>1690</v>
      </c>
    </row>
    <row r="1055" spans="6:17" ht="14.5">
      <c r="F1055" s="51"/>
      <c r="G1055" t="s">
        <v>1131</v>
      </c>
      <c r="H1055" s="37">
        <v>59139</v>
      </c>
      <c r="I1055" s="37">
        <v>59437</v>
      </c>
      <c r="J1055" s="37">
        <v>25</v>
      </c>
      <c r="K1055" s="54">
        <v>25</v>
      </c>
      <c r="M1055"/>
      <c r="N1055" s="37">
        <v>62240</v>
      </c>
      <c r="O1055" s="37" t="s">
        <v>470</v>
      </c>
      <c r="P1055" s="133" t="s">
        <v>1692</v>
      </c>
      <c r="Q1055" s="133" t="s">
        <v>1691</v>
      </c>
    </row>
    <row r="1056" spans="6:17" ht="14.5">
      <c r="F1056" s="51"/>
      <c r="G1056" t="s">
        <v>1132</v>
      </c>
      <c r="H1056" s="37">
        <v>62980</v>
      </c>
      <c r="I1056" s="37">
        <v>62626</v>
      </c>
      <c r="J1056" s="37">
        <v>25</v>
      </c>
      <c r="K1056" s="54">
        <v>25</v>
      </c>
      <c r="M1056"/>
      <c r="N1056" s="37">
        <v>62240</v>
      </c>
      <c r="O1056" s="37" t="s">
        <v>476</v>
      </c>
      <c r="P1056" s="133" t="s">
        <v>1687</v>
      </c>
      <c r="Q1056" s="133" t="s">
        <v>1688</v>
      </c>
    </row>
    <row r="1057" spans="6:17" ht="14.5">
      <c r="F1057" s="51"/>
      <c r="G1057" t="s">
        <v>1133</v>
      </c>
      <c r="H1057" s="37">
        <v>62490</v>
      </c>
      <c r="I1057" s="37">
        <v>62627</v>
      </c>
      <c r="J1057" s="37">
        <v>25</v>
      </c>
      <c r="K1057" s="54">
        <v>25</v>
      </c>
      <c r="M1057"/>
      <c r="N1057" s="37">
        <v>62240</v>
      </c>
      <c r="O1057" s="37" t="s">
        <v>502</v>
      </c>
      <c r="P1057" s="133" t="s">
        <v>1685</v>
      </c>
      <c r="Q1057" s="133" t="s">
        <v>1688</v>
      </c>
    </row>
    <row r="1058" spans="6:17" ht="14.5">
      <c r="F1058" s="51"/>
      <c r="G1058" t="s">
        <v>1134</v>
      </c>
      <c r="H1058" s="37">
        <v>62221</v>
      </c>
      <c r="I1058" s="37">
        <v>62628</v>
      </c>
      <c r="J1058" s="37">
        <v>25</v>
      </c>
      <c r="K1058" s="54">
        <v>30</v>
      </c>
      <c r="M1058"/>
      <c r="N1058" s="37">
        <v>62240</v>
      </c>
      <c r="O1058" s="37" t="s">
        <v>961</v>
      </c>
      <c r="P1058" s="133" t="s">
        <v>1687</v>
      </c>
      <c r="Q1058" s="133" t="s">
        <v>1688</v>
      </c>
    </row>
    <row r="1059" spans="6:17" ht="14.5">
      <c r="F1059" s="51"/>
      <c r="G1059" t="s">
        <v>1135</v>
      </c>
      <c r="H1059" s="37">
        <v>59159</v>
      </c>
      <c r="I1059" s="37">
        <v>59438</v>
      </c>
      <c r="J1059" s="37">
        <v>25</v>
      </c>
      <c r="K1059" s="54">
        <v>25</v>
      </c>
      <c r="M1059"/>
      <c r="N1059" s="37">
        <v>62240</v>
      </c>
      <c r="O1059" s="37" t="s">
        <v>970</v>
      </c>
      <c r="P1059" s="133" t="s">
        <v>1689</v>
      </c>
      <c r="Q1059" s="133" t="s">
        <v>1686</v>
      </c>
    </row>
    <row r="1060" spans="6:17" ht="14.5">
      <c r="F1060" s="51"/>
      <c r="G1060" t="s">
        <v>1136</v>
      </c>
      <c r="H1060" s="37">
        <v>59550</v>
      </c>
      <c r="I1060" s="37">
        <v>59439</v>
      </c>
      <c r="J1060" s="37">
        <v>16</v>
      </c>
      <c r="K1060" s="54">
        <v>16</v>
      </c>
      <c r="M1060"/>
      <c r="N1060" s="37">
        <v>62240</v>
      </c>
      <c r="O1060" s="37" t="s">
        <v>1035</v>
      </c>
      <c r="P1060" s="133" t="s">
        <v>1685</v>
      </c>
      <c r="Q1060" s="133" t="s">
        <v>1686</v>
      </c>
    </row>
    <row r="1061" spans="6:17" ht="14.5">
      <c r="F1061" s="51"/>
      <c r="G1061" t="s">
        <v>1137</v>
      </c>
      <c r="H1061" s="37">
        <v>59282</v>
      </c>
      <c r="I1061" s="37">
        <v>59440</v>
      </c>
      <c r="J1061" s="37">
        <v>25</v>
      </c>
      <c r="K1061" s="54">
        <v>25</v>
      </c>
      <c r="M1061"/>
      <c r="N1061" s="37">
        <v>62240</v>
      </c>
      <c r="O1061" s="37" t="s">
        <v>1222</v>
      </c>
      <c r="P1061" s="133" t="s">
        <v>1687</v>
      </c>
      <c r="Q1061" s="133" t="s">
        <v>1686</v>
      </c>
    </row>
    <row r="1062" spans="6:17" ht="14.5">
      <c r="F1062" s="51"/>
      <c r="G1062" t="s">
        <v>1138</v>
      </c>
      <c r="H1062" s="37">
        <v>62123</v>
      </c>
      <c r="I1062" s="37">
        <v>62629</v>
      </c>
      <c r="J1062" s="37">
        <v>25</v>
      </c>
      <c r="K1062" s="54">
        <v>25</v>
      </c>
      <c r="M1062"/>
      <c r="N1062" s="37">
        <v>62240</v>
      </c>
      <c r="O1062" s="37" t="s">
        <v>1352</v>
      </c>
      <c r="P1062" s="133" t="s">
        <v>1685</v>
      </c>
      <c r="Q1062" s="133" t="s">
        <v>1688</v>
      </c>
    </row>
    <row r="1063" spans="6:17" ht="14.5">
      <c r="F1063" s="51"/>
      <c r="G1063" t="s">
        <v>1139</v>
      </c>
      <c r="H1063" s="37">
        <v>62810</v>
      </c>
      <c r="I1063" s="37">
        <v>62630</v>
      </c>
      <c r="J1063" s="37">
        <v>25</v>
      </c>
      <c r="K1063" s="54">
        <v>25</v>
      </c>
      <c r="M1063"/>
      <c r="N1063" s="37">
        <v>62240</v>
      </c>
      <c r="O1063" s="37" t="s">
        <v>1401</v>
      </c>
      <c r="P1063" s="133" t="s">
        <v>1685</v>
      </c>
      <c r="Q1063" s="133" t="s">
        <v>1688</v>
      </c>
    </row>
    <row r="1064" spans="6:17" ht="14.5">
      <c r="F1064" s="51"/>
      <c r="G1064" t="s">
        <v>1140</v>
      </c>
      <c r="H1064" s="37">
        <v>62270</v>
      </c>
      <c r="I1064" s="37">
        <v>62631</v>
      </c>
      <c r="J1064" s="37">
        <v>16</v>
      </c>
      <c r="K1064" s="54">
        <v>16</v>
      </c>
      <c r="M1064"/>
      <c r="N1064" s="37">
        <v>62240</v>
      </c>
      <c r="O1064" s="37" t="s">
        <v>1406</v>
      </c>
      <c r="P1064" s="133" t="s">
        <v>1685</v>
      </c>
      <c r="Q1064" s="133" t="s">
        <v>1688</v>
      </c>
    </row>
    <row r="1065" spans="6:17" ht="14.5">
      <c r="F1065" s="51"/>
      <c r="G1065" t="s">
        <v>1141</v>
      </c>
      <c r="H1065" s="37">
        <v>59570</v>
      </c>
      <c r="I1065" s="37">
        <v>59441</v>
      </c>
      <c r="J1065" s="37">
        <v>16</v>
      </c>
      <c r="K1065" s="54">
        <v>16</v>
      </c>
      <c r="M1065"/>
      <c r="N1065" s="37">
        <v>62240</v>
      </c>
      <c r="O1065" s="37" t="s">
        <v>1515</v>
      </c>
      <c r="P1065" s="133" t="s">
        <v>1685</v>
      </c>
      <c r="Q1065" s="133" t="s">
        <v>1686</v>
      </c>
    </row>
    <row r="1066" spans="6:17" ht="14.5">
      <c r="F1066" s="51"/>
      <c r="G1066" t="s">
        <v>1142</v>
      </c>
      <c r="H1066" s="37">
        <v>62920</v>
      </c>
      <c r="I1066" s="37">
        <v>62632</v>
      </c>
      <c r="J1066" s="37">
        <v>25</v>
      </c>
      <c r="K1066" s="54">
        <v>25</v>
      </c>
      <c r="M1066"/>
      <c r="N1066" s="37">
        <v>62240</v>
      </c>
      <c r="O1066" s="37" t="s">
        <v>1603</v>
      </c>
      <c r="P1066" s="133" t="s">
        <v>1687</v>
      </c>
      <c r="Q1066" s="133" t="s">
        <v>1688</v>
      </c>
    </row>
    <row r="1067" spans="6:17" ht="14.5">
      <c r="F1067" s="51"/>
      <c r="G1067" t="s">
        <v>1143</v>
      </c>
      <c r="H1067" s="37">
        <v>59680</v>
      </c>
      <c r="I1067" s="37">
        <v>59442</v>
      </c>
      <c r="J1067" s="37">
        <v>16</v>
      </c>
      <c r="K1067" s="54">
        <v>16</v>
      </c>
      <c r="M1067"/>
      <c r="N1067" s="37">
        <v>62250</v>
      </c>
      <c r="O1067" s="37" t="s">
        <v>155</v>
      </c>
      <c r="P1067" s="133" t="s">
        <v>1687</v>
      </c>
      <c r="Q1067" s="133" t="s">
        <v>1686</v>
      </c>
    </row>
    <row r="1068" spans="6:17" ht="14.5">
      <c r="F1068" s="51"/>
      <c r="G1068" t="s">
        <v>1144</v>
      </c>
      <c r="H1068" s="37">
        <v>59670</v>
      </c>
      <c r="I1068" s="37">
        <v>59443</v>
      </c>
      <c r="J1068" s="37">
        <v>16</v>
      </c>
      <c r="K1068" s="54">
        <v>16</v>
      </c>
      <c r="M1068"/>
      <c r="N1068" s="37">
        <v>62250</v>
      </c>
      <c r="O1068" s="37" t="s">
        <v>214</v>
      </c>
      <c r="P1068" s="133" t="s">
        <v>1685</v>
      </c>
      <c r="Q1068" s="133" t="s">
        <v>1690</v>
      </c>
    </row>
    <row r="1069" spans="6:17" ht="14.5">
      <c r="F1069" s="51"/>
      <c r="G1069" t="s">
        <v>1145</v>
      </c>
      <c r="H1069" s="37">
        <v>59970</v>
      </c>
      <c r="I1069" s="37">
        <v>59444</v>
      </c>
      <c r="J1069" s="37">
        <v>25</v>
      </c>
      <c r="K1069" s="54">
        <v>25</v>
      </c>
      <c r="M1069"/>
      <c r="N1069" s="37">
        <v>62250</v>
      </c>
      <c r="O1069" s="37" t="s">
        <v>274</v>
      </c>
      <c r="P1069" s="133" t="s">
        <v>1687</v>
      </c>
      <c r="Q1069" s="133" t="s">
        <v>1686</v>
      </c>
    </row>
    <row r="1070" spans="6:17" ht="14.5">
      <c r="F1070" s="51"/>
      <c r="G1070" t="s">
        <v>1146</v>
      </c>
      <c r="H1070" s="37">
        <v>62130</v>
      </c>
      <c r="I1070" s="37">
        <v>62633</v>
      </c>
      <c r="J1070" s="37">
        <v>16</v>
      </c>
      <c r="K1070" s="54">
        <v>16</v>
      </c>
      <c r="M1070"/>
      <c r="N1070" s="37">
        <v>62250</v>
      </c>
      <c r="O1070" s="37" t="s">
        <v>617</v>
      </c>
      <c r="P1070" s="133" t="s">
        <v>1685</v>
      </c>
      <c r="Q1070" s="133" t="s">
        <v>1688</v>
      </c>
    </row>
    <row r="1071" spans="6:17" ht="14.5">
      <c r="F1071" s="51"/>
      <c r="G1071" t="s">
        <v>1147</v>
      </c>
      <c r="H1071" s="37">
        <v>62370</v>
      </c>
      <c r="I1071" s="37">
        <v>62634</v>
      </c>
      <c r="J1071" s="37">
        <v>25</v>
      </c>
      <c r="K1071" s="54">
        <v>25</v>
      </c>
      <c r="M1071"/>
      <c r="N1071" s="37">
        <v>62250</v>
      </c>
      <c r="O1071" s="37" t="s">
        <v>883</v>
      </c>
      <c r="P1071" s="133" t="s">
        <v>1685</v>
      </c>
      <c r="Q1071" s="133" t="s">
        <v>1690</v>
      </c>
    </row>
    <row r="1072" spans="6:17" ht="14.5">
      <c r="F1072" s="51"/>
      <c r="G1072" t="s">
        <v>1148</v>
      </c>
      <c r="H1072" s="37">
        <v>62990</v>
      </c>
      <c r="I1072" s="37">
        <v>62635</v>
      </c>
      <c r="J1072" s="37">
        <v>16</v>
      </c>
      <c r="K1072" s="54">
        <v>16</v>
      </c>
      <c r="M1072"/>
      <c r="N1072" s="37">
        <v>62250</v>
      </c>
      <c r="O1072" s="37" t="s">
        <v>927</v>
      </c>
      <c r="P1072" s="133" t="s">
        <v>1685</v>
      </c>
      <c r="Q1072" s="133" t="s">
        <v>1690</v>
      </c>
    </row>
    <row r="1073" spans="6:17" ht="14.5">
      <c r="F1073" s="51"/>
      <c r="G1073" t="s">
        <v>1149</v>
      </c>
      <c r="H1073" s="37">
        <v>62250</v>
      </c>
      <c r="I1073" s="37">
        <v>62636</v>
      </c>
      <c r="J1073" s="37">
        <v>16</v>
      </c>
      <c r="K1073" s="54">
        <v>16</v>
      </c>
      <c r="M1073"/>
      <c r="N1073" s="37">
        <v>62250</v>
      </c>
      <c r="O1073" s="37" t="s">
        <v>929</v>
      </c>
      <c r="P1073" s="133" t="s">
        <v>1685</v>
      </c>
      <c r="Q1073" s="133" t="s">
        <v>1690</v>
      </c>
    </row>
    <row r="1074" spans="6:17" ht="14.5">
      <c r="F1074" s="51"/>
      <c r="G1074" t="s">
        <v>1150</v>
      </c>
      <c r="H1074" s="37">
        <v>59132</v>
      </c>
      <c r="I1074" s="37">
        <v>59445</v>
      </c>
      <c r="J1074" s="37">
        <v>25</v>
      </c>
      <c r="K1074" s="54">
        <v>25</v>
      </c>
      <c r="M1074"/>
      <c r="N1074" s="37">
        <v>62250</v>
      </c>
      <c r="O1074" s="37" t="s">
        <v>994</v>
      </c>
      <c r="P1074" s="133" t="s">
        <v>1685</v>
      </c>
      <c r="Q1074" s="133" t="s">
        <v>1686</v>
      </c>
    </row>
    <row r="1075" spans="6:17" ht="14.5">
      <c r="F1075" s="51"/>
      <c r="G1075" t="s">
        <v>1151</v>
      </c>
      <c r="H1075" s="37">
        <v>62590</v>
      </c>
      <c r="I1075" s="37">
        <v>62637</v>
      </c>
      <c r="J1075" s="37">
        <v>25</v>
      </c>
      <c r="K1075" s="54">
        <v>25</v>
      </c>
      <c r="M1075"/>
      <c r="N1075" s="37">
        <v>62250</v>
      </c>
      <c r="O1075" s="37" t="s">
        <v>1021</v>
      </c>
      <c r="P1075" s="133" t="s">
        <v>1687</v>
      </c>
      <c r="Q1075" s="133" t="s">
        <v>1688</v>
      </c>
    </row>
    <row r="1076" spans="6:17" ht="14.5">
      <c r="F1076" s="51"/>
      <c r="G1076" t="s">
        <v>1152</v>
      </c>
      <c r="H1076" s="37">
        <v>59195</v>
      </c>
      <c r="I1076" s="37">
        <v>59446</v>
      </c>
      <c r="J1076" s="37">
        <v>25</v>
      </c>
      <c r="K1076" s="54">
        <v>25</v>
      </c>
      <c r="M1076"/>
      <c r="N1076" s="37">
        <v>62250</v>
      </c>
      <c r="O1076" s="37" t="s">
        <v>1149</v>
      </c>
      <c r="P1076" s="133" t="s">
        <v>1687</v>
      </c>
      <c r="Q1076" s="133" t="s">
        <v>1686</v>
      </c>
    </row>
    <row r="1077" spans="6:17" ht="14.5">
      <c r="F1077" s="51"/>
      <c r="G1077" t="s">
        <v>1153</v>
      </c>
      <c r="H1077" s="37">
        <v>62860</v>
      </c>
      <c r="I1077" s="37">
        <v>62638</v>
      </c>
      <c r="J1077" s="37">
        <v>25</v>
      </c>
      <c r="K1077" s="54">
        <v>25</v>
      </c>
      <c r="M1077"/>
      <c r="N1077" s="37">
        <v>62250</v>
      </c>
      <c r="O1077" s="37" t="s">
        <v>1344</v>
      </c>
      <c r="P1077" s="133" t="s">
        <v>1685</v>
      </c>
      <c r="Q1077" s="133" t="s">
        <v>1688</v>
      </c>
    </row>
    <row r="1078" spans="6:17" ht="14.5">
      <c r="F1078" s="51"/>
      <c r="G1078" t="s">
        <v>1154</v>
      </c>
      <c r="H1078" s="37">
        <v>59264</v>
      </c>
      <c r="I1078" s="37">
        <v>59447</v>
      </c>
      <c r="J1078" s="37">
        <v>25</v>
      </c>
      <c r="K1078" s="54">
        <v>25</v>
      </c>
      <c r="M1078"/>
      <c r="N1078" s="37">
        <v>62250</v>
      </c>
      <c r="O1078" s="37" t="s">
        <v>1545</v>
      </c>
      <c r="P1078" s="133" t="s">
        <v>1687</v>
      </c>
      <c r="Q1078" s="133" t="s">
        <v>1686</v>
      </c>
    </row>
    <row r="1079" spans="6:17" ht="14.5">
      <c r="F1079" s="51"/>
      <c r="G1079" t="s">
        <v>1155</v>
      </c>
      <c r="H1079" s="37">
        <v>59122</v>
      </c>
      <c r="I1079" s="37">
        <v>59448</v>
      </c>
      <c r="J1079" s="37">
        <v>25</v>
      </c>
      <c r="K1079" s="54">
        <v>25</v>
      </c>
      <c r="M1079"/>
      <c r="N1079" s="37">
        <v>62260</v>
      </c>
      <c r="O1079" s="37" t="s">
        <v>111</v>
      </c>
      <c r="P1079" s="133" t="s">
        <v>1685</v>
      </c>
      <c r="Q1079" s="133" t="s">
        <v>1690</v>
      </c>
    </row>
    <row r="1080" spans="6:17" ht="14.5">
      <c r="F1080" s="51"/>
      <c r="G1080" t="s">
        <v>1156</v>
      </c>
      <c r="H1080" s="37">
        <v>62580</v>
      </c>
      <c r="I1080" s="37">
        <v>62639</v>
      </c>
      <c r="J1080" s="37">
        <v>25</v>
      </c>
      <c r="K1080" s="54">
        <v>25</v>
      </c>
      <c r="M1080"/>
      <c r="N1080" s="37">
        <v>62260</v>
      </c>
      <c r="O1080" s="37" t="s">
        <v>150</v>
      </c>
      <c r="P1080" s="133" t="s">
        <v>1685</v>
      </c>
      <c r="Q1080" s="133" t="s">
        <v>1688</v>
      </c>
    </row>
    <row r="1081" spans="6:17" ht="14.5">
      <c r="F1081" s="51"/>
      <c r="G1081" t="s">
        <v>1157</v>
      </c>
      <c r="H1081" s="37">
        <v>59310</v>
      </c>
      <c r="I1081" s="37">
        <v>59449</v>
      </c>
      <c r="J1081" s="37">
        <v>25</v>
      </c>
      <c r="K1081" s="54">
        <v>30</v>
      </c>
      <c r="M1081"/>
      <c r="N1081" s="37">
        <v>62260</v>
      </c>
      <c r="O1081" s="37" t="s">
        <v>420</v>
      </c>
      <c r="P1081" s="133" t="s">
        <v>1685</v>
      </c>
      <c r="Q1081" s="133" t="s">
        <v>1691</v>
      </c>
    </row>
    <row r="1082" spans="6:17" ht="14.5">
      <c r="F1082" s="51"/>
      <c r="G1082" t="s">
        <v>1158</v>
      </c>
      <c r="H1082" s="37">
        <v>59360</v>
      </c>
      <c r="I1082" s="37">
        <v>59450</v>
      </c>
      <c r="J1082" s="37">
        <v>16</v>
      </c>
      <c r="K1082" s="54">
        <v>16</v>
      </c>
      <c r="M1082"/>
      <c r="N1082" s="37">
        <v>62260</v>
      </c>
      <c r="O1082" s="37" t="s">
        <v>614</v>
      </c>
      <c r="P1082" s="133" t="s">
        <v>1685</v>
      </c>
      <c r="Q1082" s="133" t="s">
        <v>1686</v>
      </c>
    </row>
    <row r="1083" spans="6:17" ht="14.5">
      <c r="F1083" s="51"/>
      <c r="G1083" t="s">
        <v>1159</v>
      </c>
      <c r="H1083" s="37">
        <v>59530</v>
      </c>
      <c r="I1083" s="37">
        <v>59451</v>
      </c>
      <c r="J1083" s="37">
        <v>25</v>
      </c>
      <c r="K1083" s="54">
        <v>25</v>
      </c>
      <c r="M1083"/>
      <c r="N1083" s="37">
        <v>62270</v>
      </c>
      <c r="O1083" s="37" t="s">
        <v>289</v>
      </c>
      <c r="P1083" s="133" t="s">
        <v>1685</v>
      </c>
      <c r="Q1083" s="133" t="s">
        <v>1686</v>
      </c>
    </row>
    <row r="1084" spans="6:17" ht="14.5">
      <c r="F1084" s="51"/>
      <c r="G1084" t="s">
        <v>1160</v>
      </c>
      <c r="H1084" s="37">
        <v>62760</v>
      </c>
      <c r="I1084" s="37">
        <v>62640</v>
      </c>
      <c r="J1084" s="37">
        <v>16</v>
      </c>
      <c r="K1084" s="54">
        <v>16</v>
      </c>
      <c r="M1084"/>
      <c r="N1084" s="37">
        <v>62270</v>
      </c>
      <c r="O1084" s="37" t="s">
        <v>313</v>
      </c>
      <c r="P1084" s="133" t="s">
        <v>1685</v>
      </c>
      <c r="Q1084" s="133" t="s">
        <v>1688</v>
      </c>
    </row>
    <row r="1085" spans="6:17" ht="14.5">
      <c r="F1085" s="51"/>
      <c r="G1085" t="s">
        <v>1161</v>
      </c>
      <c r="H1085" s="37">
        <v>62130</v>
      </c>
      <c r="I1085" s="37">
        <v>62641</v>
      </c>
      <c r="J1085" s="37">
        <v>25</v>
      </c>
      <c r="K1085" s="54">
        <v>25</v>
      </c>
      <c r="M1085"/>
      <c r="N1085" s="37">
        <v>62270</v>
      </c>
      <c r="O1085" s="37" t="s">
        <v>318</v>
      </c>
      <c r="P1085" s="133" t="s">
        <v>1685</v>
      </c>
      <c r="Q1085" s="133" t="s">
        <v>1688</v>
      </c>
    </row>
    <row r="1086" spans="6:17" ht="14.5">
      <c r="F1086" s="51"/>
      <c r="G1086" t="s">
        <v>1162</v>
      </c>
      <c r="H1086" s="37">
        <v>59162</v>
      </c>
      <c r="I1086" s="37">
        <v>59452</v>
      </c>
      <c r="J1086" s="37">
        <v>25</v>
      </c>
      <c r="K1086" s="54">
        <v>25</v>
      </c>
      <c r="M1086"/>
      <c r="N1086" s="37">
        <v>62270</v>
      </c>
      <c r="O1086" s="37" t="s">
        <v>326</v>
      </c>
      <c r="P1086" s="133" t="s">
        <v>1685</v>
      </c>
      <c r="Q1086" s="133" t="s">
        <v>1691</v>
      </c>
    </row>
    <row r="1087" spans="6:17" ht="14.5">
      <c r="F1087" s="51"/>
      <c r="G1087" t="s">
        <v>1163</v>
      </c>
      <c r="H1087" s="37">
        <v>59670</v>
      </c>
      <c r="I1087" s="37">
        <v>59453</v>
      </c>
      <c r="J1087" s="37">
        <v>16</v>
      </c>
      <c r="K1087" s="54">
        <v>16</v>
      </c>
      <c r="M1087"/>
      <c r="N1087" s="37">
        <v>62270</v>
      </c>
      <c r="O1087" s="37" t="s">
        <v>399</v>
      </c>
      <c r="P1087" s="133" t="s">
        <v>1685</v>
      </c>
      <c r="Q1087" s="133" t="s">
        <v>1690</v>
      </c>
    </row>
    <row r="1088" spans="6:17" ht="14.5">
      <c r="F1088" s="51"/>
      <c r="G1088" t="s">
        <v>1164</v>
      </c>
      <c r="H1088" s="37">
        <v>62460</v>
      </c>
      <c r="I1088" s="37">
        <v>62642</v>
      </c>
      <c r="J1088" s="37">
        <v>25</v>
      </c>
      <c r="K1088" s="54">
        <v>25</v>
      </c>
      <c r="M1088"/>
      <c r="N1088" s="37">
        <v>62270</v>
      </c>
      <c r="O1088" s="37" t="s">
        <v>402</v>
      </c>
      <c r="P1088" s="133" t="s">
        <v>1687</v>
      </c>
      <c r="Q1088" s="133" t="s">
        <v>1688</v>
      </c>
    </row>
    <row r="1089" spans="6:17" ht="14.5">
      <c r="F1089" s="51"/>
      <c r="G1089" t="s">
        <v>1165</v>
      </c>
      <c r="H1089" s="37">
        <v>62230</v>
      </c>
      <c r="I1089" s="37">
        <v>62643</v>
      </c>
      <c r="J1089" s="37">
        <v>25</v>
      </c>
      <c r="K1089" s="54">
        <v>30</v>
      </c>
      <c r="M1089"/>
      <c r="N1089" s="37">
        <v>62270</v>
      </c>
      <c r="O1089" s="37" t="s">
        <v>449</v>
      </c>
      <c r="P1089" s="133" t="s">
        <v>1693</v>
      </c>
      <c r="Q1089" s="133" t="s">
        <v>1690</v>
      </c>
    </row>
    <row r="1090" spans="6:17" ht="14.5">
      <c r="F1090" s="51"/>
      <c r="G1090" t="s">
        <v>1166</v>
      </c>
      <c r="H1090" s="37">
        <v>62380</v>
      </c>
      <c r="I1090" s="37">
        <v>62644</v>
      </c>
      <c r="J1090" s="37">
        <v>25</v>
      </c>
      <c r="K1090" s="54">
        <v>25</v>
      </c>
      <c r="M1090"/>
      <c r="N1090" s="37">
        <v>62270</v>
      </c>
      <c r="O1090" s="37" t="s">
        <v>532</v>
      </c>
      <c r="P1090" s="133" t="s">
        <v>1685</v>
      </c>
      <c r="Q1090" s="133" t="s">
        <v>1690</v>
      </c>
    </row>
    <row r="1091" spans="6:17" ht="14.5">
      <c r="F1091" s="51"/>
      <c r="G1091" t="s">
        <v>1167</v>
      </c>
      <c r="H1091" s="37">
        <v>59670</v>
      </c>
      <c r="I1091" s="37">
        <v>59454</v>
      </c>
      <c r="J1091" s="37">
        <v>25</v>
      </c>
      <c r="K1091" s="54">
        <v>25</v>
      </c>
      <c r="M1091"/>
      <c r="N1091" s="37">
        <v>62270</v>
      </c>
      <c r="O1091" s="37" t="s">
        <v>628</v>
      </c>
      <c r="P1091" s="133" t="s">
        <v>1685</v>
      </c>
      <c r="Q1091" s="133" t="s">
        <v>1690</v>
      </c>
    </row>
    <row r="1092" spans="6:17" ht="14.5">
      <c r="F1092" s="51"/>
      <c r="G1092" t="s">
        <v>1168</v>
      </c>
      <c r="H1092" s="37">
        <v>62215</v>
      </c>
      <c r="I1092" s="37">
        <v>62645</v>
      </c>
      <c r="J1092" s="37">
        <v>25</v>
      </c>
      <c r="K1092" s="54">
        <v>25</v>
      </c>
      <c r="M1092"/>
      <c r="N1092" s="37">
        <v>62270</v>
      </c>
      <c r="O1092" s="37" t="s">
        <v>649</v>
      </c>
      <c r="P1092" s="133" t="s">
        <v>1685</v>
      </c>
      <c r="Q1092" s="133" t="s">
        <v>1690</v>
      </c>
    </row>
    <row r="1093" spans="6:17" ht="14.5">
      <c r="F1093" s="51"/>
      <c r="G1093" t="s">
        <v>1169</v>
      </c>
      <c r="H1093" s="37">
        <v>59295</v>
      </c>
      <c r="I1093" s="37">
        <v>59455</v>
      </c>
      <c r="J1093" s="37">
        <v>16</v>
      </c>
      <c r="K1093" s="54">
        <v>16</v>
      </c>
      <c r="M1093"/>
      <c r="N1093" s="37">
        <v>62270</v>
      </c>
      <c r="O1093" s="37" t="s">
        <v>672</v>
      </c>
      <c r="P1093" s="133" t="s">
        <v>1685</v>
      </c>
      <c r="Q1093" s="133" t="s">
        <v>1686</v>
      </c>
    </row>
    <row r="1094" spans="6:17" ht="14.5">
      <c r="F1094" s="51"/>
      <c r="G1094" t="s">
        <v>1170</v>
      </c>
      <c r="H1094" s="37">
        <v>62860</v>
      </c>
      <c r="I1094" s="37">
        <v>62646</v>
      </c>
      <c r="J1094" s="37">
        <v>16</v>
      </c>
      <c r="K1094" s="54">
        <v>25</v>
      </c>
      <c r="M1094"/>
      <c r="N1094" s="37">
        <v>62270</v>
      </c>
      <c r="O1094" s="37" t="s">
        <v>825</v>
      </c>
      <c r="P1094" s="133" t="s">
        <v>1685</v>
      </c>
      <c r="Q1094" s="133" t="s">
        <v>1688</v>
      </c>
    </row>
    <row r="1095" spans="6:17" ht="14.5">
      <c r="F1095" s="51"/>
      <c r="G1095" t="s">
        <v>1171</v>
      </c>
      <c r="H1095" s="37">
        <v>62650</v>
      </c>
      <c r="I1095" s="37">
        <v>62648</v>
      </c>
      <c r="J1095" s="37">
        <v>16</v>
      </c>
      <c r="K1095" s="54">
        <v>16</v>
      </c>
      <c r="M1095"/>
      <c r="N1095" s="37">
        <v>62270</v>
      </c>
      <c r="O1095" s="37" t="s">
        <v>946</v>
      </c>
      <c r="P1095" s="133" t="s">
        <v>1685</v>
      </c>
      <c r="Q1095" s="133" t="s">
        <v>1690</v>
      </c>
    </row>
    <row r="1096" spans="6:17" ht="14.5">
      <c r="F1096" s="51"/>
      <c r="G1096" t="s">
        <v>1172</v>
      </c>
      <c r="H1096" s="37">
        <v>62760</v>
      </c>
      <c r="I1096" s="37">
        <v>62649</v>
      </c>
      <c r="J1096" s="37">
        <v>16</v>
      </c>
      <c r="K1096" s="54">
        <v>25</v>
      </c>
      <c r="M1096"/>
      <c r="N1096" s="37">
        <v>62270</v>
      </c>
      <c r="O1096" s="37" t="s">
        <v>953</v>
      </c>
      <c r="P1096" s="133" t="s">
        <v>1685</v>
      </c>
      <c r="Q1096" s="133" t="s">
        <v>1688</v>
      </c>
    </row>
    <row r="1097" spans="6:17" ht="14.5">
      <c r="F1097" s="51"/>
      <c r="G1097" t="s">
        <v>1173</v>
      </c>
      <c r="H1097" s="37">
        <v>59146</v>
      </c>
      <c r="I1097" s="37">
        <v>59456</v>
      </c>
      <c r="J1097" s="37">
        <v>25</v>
      </c>
      <c r="K1097" s="54">
        <v>25</v>
      </c>
      <c r="M1097"/>
      <c r="N1097" s="37">
        <v>62270</v>
      </c>
      <c r="O1097" s="37" t="s">
        <v>982</v>
      </c>
      <c r="P1097" s="133" t="s">
        <v>1687</v>
      </c>
      <c r="Q1097" s="133" t="s">
        <v>1688</v>
      </c>
    </row>
    <row r="1098" spans="6:17" ht="14.5">
      <c r="F1098" s="51"/>
      <c r="G1098" t="s">
        <v>1174</v>
      </c>
      <c r="H1098" s="37">
        <v>62118</v>
      </c>
      <c r="I1098" s="37">
        <v>62650</v>
      </c>
      <c r="J1098" s="37">
        <v>25</v>
      </c>
      <c r="K1098" s="54">
        <v>25</v>
      </c>
      <c r="M1098"/>
      <c r="N1098" s="37">
        <v>62270</v>
      </c>
      <c r="O1098" s="37" t="s">
        <v>1055</v>
      </c>
      <c r="P1098" s="133" t="s">
        <v>1685</v>
      </c>
      <c r="Q1098" s="133" t="s">
        <v>1688</v>
      </c>
    </row>
    <row r="1099" spans="6:17" ht="14.5">
      <c r="F1099" s="51"/>
      <c r="G1099" t="s">
        <v>1175</v>
      </c>
      <c r="H1099" s="37">
        <v>62127</v>
      </c>
      <c r="I1099" s="37">
        <v>62651</v>
      </c>
      <c r="J1099" s="37">
        <v>16</v>
      </c>
      <c r="K1099" s="54">
        <v>16</v>
      </c>
      <c r="M1099"/>
      <c r="N1099" s="37">
        <v>62270</v>
      </c>
      <c r="O1099" s="37" t="s">
        <v>1057</v>
      </c>
      <c r="P1099" s="133" t="s">
        <v>1685</v>
      </c>
      <c r="Q1099" s="133" t="s">
        <v>1688</v>
      </c>
    </row>
    <row r="1100" spans="6:17" ht="14.5">
      <c r="F1100" s="51"/>
      <c r="G1100" t="s">
        <v>1176</v>
      </c>
      <c r="H1100" s="37">
        <v>59840</v>
      </c>
      <c r="I1100" s="37">
        <v>59457</v>
      </c>
      <c r="J1100" s="37">
        <v>25</v>
      </c>
      <c r="K1100" s="54">
        <v>30</v>
      </c>
      <c r="M1100"/>
      <c r="N1100" s="37">
        <v>62270</v>
      </c>
      <c r="O1100" s="37" t="s">
        <v>1140</v>
      </c>
      <c r="P1100" s="133" t="s">
        <v>1692</v>
      </c>
      <c r="Q1100" s="133" t="s">
        <v>1691</v>
      </c>
    </row>
    <row r="1101" spans="6:17" ht="14.5">
      <c r="F1101" s="51"/>
      <c r="G1101" t="s">
        <v>1177</v>
      </c>
      <c r="H1101" s="37">
        <v>62550</v>
      </c>
      <c r="I1101" s="37">
        <v>62652</v>
      </c>
      <c r="J1101" s="37">
        <v>16</v>
      </c>
      <c r="K1101" s="54">
        <v>25</v>
      </c>
      <c r="M1101"/>
      <c r="N1101" s="37">
        <v>62270</v>
      </c>
      <c r="O1101" s="37" t="s">
        <v>1249</v>
      </c>
      <c r="P1101" s="133" t="s">
        <v>1685</v>
      </c>
      <c r="Q1101" s="133" t="s">
        <v>1688</v>
      </c>
    </row>
    <row r="1102" spans="6:17" ht="14.5">
      <c r="F1102" s="51"/>
      <c r="G1102" t="s">
        <v>1178</v>
      </c>
      <c r="H1102" s="37">
        <v>62126</v>
      </c>
      <c r="I1102" s="37">
        <v>62653</v>
      </c>
      <c r="J1102" s="37">
        <v>25</v>
      </c>
      <c r="K1102" s="54">
        <v>25</v>
      </c>
      <c r="M1102"/>
      <c r="N1102" s="37">
        <v>62270</v>
      </c>
      <c r="O1102" s="37" t="s">
        <v>1250</v>
      </c>
      <c r="P1102" s="133" t="s">
        <v>1693</v>
      </c>
      <c r="Q1102" s="133" t="s">
        <v>1690</v>
      </c>
    </row>
    <row r="1103" spans="6:17" ht="14.5">
      <c r="F1103" s="51"/>
      <c r="G1103" t="s">
        <v>1179</v>
      </c>
      <c r="H1103" s="37">
        <v>59273</v>
      </c>
      <c r="I1103" s="37">
        <v>59458</v>
      </c>
      <c r="J1103" s="37">
        <v>25</v>
      </c>
      <c r="K1103" s="54">
        <v>25</v>
      </c>
      <c r="M1103"/>
      <c r="N1103" s="37">
        <v>62270</v>
      </c>
      <c r="O1103" s="37" t="s">
        <v>1412</v>
      </c>
      <c r="P1103" s="133" t="s">
        <v>1692</v>
      </c>
      <c r="Q1103" s="133" t="s">
        <v>1691</v>
      </c>
    </row>
    <row r="1104" spans="6:17" ht="14.5">
      <c r="F1104" s="51"/>
      <c r="G1104" t="s">
        <v>1180</v>
      </c>
      <c r="H1104" s="37">
        <v>59494</v>
      </c>
      <c r="I1104" s="37">
        <v>59459</v>
      </c>
      <c r="J1104" s="37">
        <v>25</v>
      </c>
      <c r="K1104" s="54">
        <v>25</v>
      </c>
      <c r="M1104"/>
      <c r="N1104" s="37">
        <v>62270</v>
      </c>
      <c r="O1104" s="37" t="s">
        <v>1416</v>
      </c>
      <c r="P1104" s="133" t="s">
        <v>1687</v>
      </c>
      <c r="Q1104" s="133" t="s">
        <v>1686</v>
      </c>
    </row>
    <row r="1105" spans="6:17" ht="14.5">
      <c r="F1105" s="51"/>
      <c r="G1105" t="s">
        <v>1181</v>
      </c>
      <c r="H1105" s="37">
        <v>59244</v>
      </c>
      <c r="I1105" s="37">
        <v>59461</v>
      </c>
      <c r="J1105" s="37">
        <v>16</v>
      </c>
      <c r="K1105" s="54">
        <v>16</v>
      </c>
      <c r="M1105"/>
      <c r="N1105" s="37">
        <v>62270</v>
      </c>
      <c r="O1105" s="37" t="s">
        <v>1487</v>
      </c>
      <c r="P1105" s="133" t="s">
        <v>1685</v>
      </c>
      <c r="Q1105" s="133" t="s">
        <v>1686</v>
      </c>
    </row>
    <row r="1106" spans="6:17" ht="14.5">
      <c r="F1106" s="51"/>
      <c r="G1106" t="s">
        <v>1182</v>
      </c>
      <c r="H1106" s="37">
        <v>62231</v>
      </c>
      <c r="I1106" s="37">
        <v>62654</v>
      </c>
      <c r="J1106" s="37">
        <v>25</v>
      </c>
      <c r="K1106" s="54">
        <v>25</v>
      </c>
      <c r="M1106"/>
      <c r="N1106" s="37">
        <v>62280</v>
      </c>
      <c r="O1106" s="37" t="s">
        <v>1351</v>
      </c>
      <c r="P1106" s="133" t="s">
        <v>1685</v>
      </c>
      <c r="Q1106" s="133" t="s">
        <v>1690</v>
      </c>
    </row>
    <row r="1107" spans="6:17" ht="14.5">
      <c r="F1107" s="51"/>
      <c r="G1107" t="s">
        <v>1183</v>
      </c>
      <c r="H1107" s="37">
        <v>59133</v>
      </c>
      <c r="I1107" s="37">
        <v>59462</v>
      </c>
      <c r="J1107" s="37">
        <v>25</v>
      </c>
      <c r="K1107" s="54">
        <v>25</v>
      </c>
      <c r="M1107"/>
      <c r="N1107" s="37">
        <v>62290</v>
      </c>
      <c r="O1107" s="37" t="s">
        <v>1120</v>
      </c>
      <c r="P1107" s="133" t="s">
        <v>1685</v>
      </c>
      <c r="Q1107" s="133" t="s">
        <v>1691</v>
      </c>
    </row>
    <row r="1108" spans="6:17" ht="14.5">
      <c r="F1108" s="51"/>
      <c r="G1108" t="s">
        <v>1184</v>
      </c>
      <c r="H1108" s="37">
        <v>62130</v>
      </c>
      <c r="I1108" s="37">
        <v>62655</v>
      </c>
      <c r="J1108" s="37">
        <v>25</v>
      </c>
      <c r="K1108" s="54">
        <v>25</v>
      </c>
      <c r="M1108"/>
      <c r="N1108" s="37">
        <v>62300</v>
      </c>
      <c r="O1108" s="37" t="s">
        <v>542</v>
      </c>
      <c r="P1108" s="133" t="s">
        <v>1685</v>
      </c>
      <c r="Q1108" s="133" t="s">
        <v>1688</v>
      </c>
    </row>
    <row r="1109" spans="6:17" ht="14.5">
      <c r="F1109" s="51"/>
      <c r="G1109" t="s">
        <v>1185</v>
      </c>
      <c r="H1109" s="37">
        <v>62570</v>
      </c>
      <c r="I1109" s="37">
        <v>62656</v>
      </c>
      <c r="J1109" s="37">
        <v>25</v>
      </c>
      <c r="K1109" s="54">
        <v>25</v>
      </c>
      <c r="M1109"/>
      <c r="N1109" s="37">
        <v>62300</v>
      </c>
      <c r="O1109" s="37" t="s">
        <v>917</v>
      </c>
      <c r="P1109" s="133" t="s">
        <v>1685</v>
      </c>
      <c r="Q1109" s="133" t="s">
        <v>1690</v>
      </c>
    </row>
    <row r="1110" spans="6:17" ht="14.5">
      <c r="F1110" s="51"/>
      <c r="G1110" t="s">
        <v>1186</v>
      </c>
      <c r="H1110" s="37">
        <v>62340</v>
      </c>
      <c r="I1110" s="37">
        <v>62657</v>
      </c>
      <c r="J1110" s="37">
        <v>25</v>
      </c>
      <c r="K1110" s="54">
        <v>25</v>
      </c>
      <c r="M1110"/>
      <c r="N1110" s="37">
        <v>62310</v>
      </c>
      <c r="O1110" s="37" t="s">
        <v>108</v>
      </c>
      <c r="P1110" s="133" t="s">
        <v>1685</v>
      </c>
      <c r="Q1110" s="133" t="s">
        <v>1690</v>
      </c>
    </row>
    <row r="1111" spans="6:17" ht="14.5">
      <c r="F1111" s="51"/>
      <c r="G1111" t="s">
        <v>1187</v>
      </c>
      <c r="H1111" s="37">
        <v>59284</v>
      </c>
      <c r="I1111" s="37">
        <v>59463</v>
      </c>
      <c r="J1111" s="37">
        <v>25</v>
      </c>
      <c r="K1111" s="54">
        <v>25</v>
      </c>
      <c r="M1111"/>
      <c r="N1111" s="37">
        <v>62310</v>
      </c>
      <c r="O1111" s="37" t="s">
        <v>177</v>
      </c>
      <c r="P1111" s="133" t="s">
        <v>1685</v>
      </c>
      <c r="Q1111" s="133" t="s">
        <v>1690</v>
      </c>
    </row>
    <row r="1112" spans="6:17" ht="14.5">
      <c r="F1112" s="51"/>
      <c r="G1112" t="s">
        <v>1188</v>
      </c>
      <c r="H1112" s="37">
        <v>62126</v>
      </c>
      <c r="I1112" s="37">
        <v>62658</v>
      </c>
      <c r="J1112" s="37">
        <v>25</v>
      </c>
      <c r="K1112" s="54">
        <v>25</v>
      </c>
      <c r="M1112"/>
      <c r="N1112" s="37">
        <v>62310</v>
      </c>
      <c r="O1112" s="37" t="s">
        <v>181</v>
      </c>
      <c r="P1112" s="133" t="s">
        <v>1693</v>
      </c>
      <c r="Q1112" s="133" t="s">
        <v>1690</v>
      </c>
    </row>
    <row r="1113" spans="6:17" ht="14.5">
      <c r="F1113" s="51"/>
      <c r="G1113" t="s">
        <v>1189</v>
      </c>
      <c r="H1113" s="37">
        <v>62310</v>
      </c>
      <c r="I1113" s="37">
        <v>62659</v>
      </c>
      <c r="J1113" s="37">
        <v>16</v>
      </c>
      <c r="K1113" s="54">
        <v>16</v>
      </c>
      <c r="M1113"/>
      <c r="N1113" s="37">
        <v>62310</v>
      </c>
      <c r="O1113" s="37" t="s">
        <v>400</v>
      </c>
      <c r="P1113" s="133" t="s">
        <v>1685</v>
      </c>
      <c r="Q1113" s="133" t="s">
        <v>1690</v>
      </c>
    </row>
    <row r="1114" spans="6:17" ht="14.5">
      <c r="F1114" s="51"/>
      <c r="G1114" t="s">
        <v>1190</v>
      </c>
      <c r="H1114" s="37">
        <v>62118</v>
      </c>
      <c r="I1114" s="37">
        <v>62660</v>
      </c>
      <c r="J1114" s="37">
        <v>25</v>
      </c>
      <c r="K1114" s="54">
        <v>25</v>
      </c>
      <c r="M1114"/>
      <c r="N1114" s="37">
        <v>62310</v>
      </c>
      <c r="O1114" s="37" t="s">
        <v>464</v>
      </c>
      <c r="P1114" s="133" t="s">
        <v>1685</v>
      </c>
      <c r="Q1114" s="133" t="s">
        <v>1688</v>
      </c>
    </row>
    <row r="1115" spans="6:17" ht="14.5">
      <c r="F1115" s="51"/>
      <c r="G1115" t="s">
        <v>1191</v>
      </c>
      <c r="H1115" s="37">
        <v>59218</v>
      </c>
      <c r="I1115" s="37">
        <v>59464</v>
      </c>
      <c r="J1115" s="37">
        <v>25</v>
      </c>
      <c r="K1115" s="54">
        <v>25</v>
      </c>
      <c r="M1115"/>
      <c r="N1115" s="37">
        <v>62310</v>
      </c>
      <c r="O1115" s="37" t="s">
        <v>465</v>
      </c>
      <c r="P1115" s="133" t="s">
        <v>1685</v>
      </c>
      <c r="Q1115" s="133" t="s">
        <v>1686</v>
      </c>
    </row>
    <row r="1116" spans="6:17" ht="14.5">
      <c r="F1116" s="51"/>
      <c r="G1116" t="s">
        <v>1192</v>
      </c>
      <c r="H1116" s="37">
        <v>62370</v>
      </c>
      <c r="I1116" s="37">
        <v>62662</v>
      </c>
      <c r="J1116" s="37">
        <v>25</v>
      </c>
      <c r="K1116" s="54">
        <v>25</v>
      </c>
      <c r="M1116"/>
      <c r="N1116" s="37">
        <v>62310</v>
      </c>
      <c r="O1116" s="37" t="s">
        <v>477</v>
      </c>
      <c r="P1116" s="133" t="s">
        <v>1685</v>
      </c>
      <c r="Q1116" s="133" t="s">
        <v>1690</v>
      </c>
    </row>
    <row r="1117" spans="6:17" ht="14.5">
      <c r="F1117" s="51"/>
      <c r="G1117" t="s">
        <v>1193</v>
      </c>
      <c r="H1117" s="37">
        <v>62760</v>
      </c>
      <c r="I1117" s="37">
        <v>62663</v>
      </c>
      <c r="J1117" s="37">
        <v>16</v>
      </c>
      <c r="K1117" s="54">
        <v>16</v>
      </c>
      <c r="M1117"/>
      <c r="N1117" s="37">
        <v>62310</v>
      </c>
      <c r="O1117" s="37" t="s">
        <v>478</v>
      </c>
      <c r="P1117" s="133" t="s">
        <v>1685</v>
      </c>
      <c r="Q1117" s="133" t="s">
        <v>1688</v>
      </c>
    </row>
    <row r="1118" spans="6:17" ht="14.5">
      <c r="F1118" s="51"/>
      <c r="G1118" t="s">
        <v>1194</v>
      </c>
      <c r="H1118" s="37">
        <v>59360</v>
      </c>
      <c r="I1118" s="37">
        <v>59465</v>
      </c>
      <c r="J1118" s="37">
        <v>16</v>
      </c>
      <c r="K1118" s="54">
        <v>16</v>
      </c>
      <c r="M1118"/>
      <c r="N1118" s="37">
        <v>62310</v>
      </c>
      <c r="O1118" s="37" t="s">
        <v>676</v>
      </c>
      <c r="P1118" s="133" t="s">
        <v>1685</v>
      </c>
      <c r="Q1118" s="133" t="s">
        <v>1686</v>
      </c>
    </row>
    <row r="1119" spans="6:17" ht="14.5">
      <c r="F1119" s="51"/>
      <c r="G1119" t="s">
        <v>1195</v>
      </c>
      <c r="H1119" s="37">
        <v>62111</v>
      </c>
      <c r="I1119" s="37">
        <v>62664</v>
      </c>
      <c r="J1119" s="37">
        <v>16</v>
      </c>
      <c r="K1119" s="54">
        <v>16</v>
      </c>
      <c r="M1119"/>
      <c r="N1119" s="37">
        <v>62310</v>
      </c>
      <c r="O1119" s="37" t="s">
        <v>807</v>
      </c>
      <c r="P1119" s="133" t="s">
        <v>1685</v>
      </c>
      <c r="Q1119" s="133" t="s">
        <v>1688</v>
      </c>
    </row>
    <row r="1120" spans="6:17" ht="14.5">
      <c r="F1120" s="51"/>
      <c r="G1120" t="s">
        <v>1196</v>
      </c>
      <c r="H1120" s="37">
        <v>59710</v>
      </c>
      <c r="I1120" s="37">
        <v>59466</v>
      </c>
      <c r="J1120" s="37">
        <v>25</v>
      </c>
      <c r="K1120" s="54">
        <v>30</v>
      </c>
      <c r="M1120"/>
      <c r="N1120" s="37">
        <v>62310</v>
      </c>
      <c r="O1120" s="37" t="s">
        <v>977</v>
      </c>
      <c r="P1120" s="133" t="s">
        <v>1685</v>
      </c>
      <c r="Q1120" s="133" t="s">
        <v>1691</v>
      </c>
    </row>
    <row r="1121" spans="6:17" ht="14.5">
      <c r="F1121" s="51"/>
      <c r="G1121" t="s">
        <v>1197</v>
      </c>
      <c r="H1121" s="37">
        <v>62880</v>
      </c>
      <c r="I1121" s="37">
        <v>62666</v>
      </c>
      <c r="J1121" s="37">
        <v>25</v>
      </c>
      <c r="K1121" s="54">
        <v>30</v>
      </c>
      <c r="M1121"/>
      <c r="N1121" s="37">
        <v>62310</v>
      </c>
      <c r="O1121" s="37" t="s">
        <v>988</v>
      </c>
      <c r="P1121" s="133" t="s">
        <v>1687</v>
      </c>
      <c r="Q1121" s="133" t="s">
        <v>1688</v>
      </c>
    </row>
    <row r="1122" spans="6:17" ht="14.5">
      <c r="F1122" s="51"/>
      <c r="G1122" t="s">
        <v>1198</v>
      </c>
      <c r="H1122" s="37">
        <v>59138</v>
      </c>
      <c r="I1122" s="37">
        <v>59467</v>
      </c>
      <c r="J1122" s="37">
        <v>25</v>
      </c>
      <c r="K1122" s="54">
        <v>25</v>
      </c>
      <c r="M1122"/>
      <c r="N1122" s="37">
        <v>62310</v>
      </c>
      <c r="O1122" s="37" t="s">
        <v>1026</v>
      </c>
      <c r="P1122" s="133" t="s">
        <v>1687</v>
      </c>
      <c r="Q1122" s="133" t="s">
        <v>1686</v>
      </c>
    </row>
    <row r="1123" spans="6:17" ht="14.5">
      <c r="F1123" s="51"/>
      <c r="G1123" t="s">
        <v>1199</v>
      </c>
      <c r="H1123" s="37">
        <v>59530</v>
      </c>
      <c r="I1123" s="37">
        <v>59468</v>
      </c>
      <c r="J1123" s="37">
        <v>25</v>
      </c>
      <c r="K1123" s="54">
        <v>25</v>
      </c>
      <c r="M1123"/>
      <c r="N1123" s="37">
        <v>62310</v>
      </c>
      <c r="O1123" s="37" t="s">
        <v>1034</v>
      </c>
      <c r="P1123" s="133" t="s">
        <v>1685</v>
      </c>
      <c r="Q1123" s="133" t="s">
        <v>1686</v>
      </c>
    </row>
    <row r="1124" spans="6:17" ht="14.5">
      <c r="F1124" s="51"/>
      <c r="G1124" t="s">
        <v>1200</v>
      </c>
      <c r="H1124" s="37">
        <v>59190</v>
      </c>
      <c r="I1124" s="37">
        <v>59469</v>
      </c>
      <c r="J1124" s="37">
        <v>25</v>
      </c>
      <c r="K1124" s="54">
        <v>25</v>
      </c>
      <c r="M1124"/>
      <c r="N1124" s="37">
        <v>62310</v>
      </c>
      <c r="O1124" s="37" t="s">
        <v>1189</v>
      </c>
      <c r="P1124" s="133" t="s">
        <v>1685</v>
      </c>
      <c r="Q1124" s="133" t="s">
        <v>1690</v>
      </c>
    </row>
    <row r="1125" spans="6:17" ht="14.5">
      <c r="F1125" s="51"/>
      <c r="G1125" t="s">
        <v>1201</v>
      </c>
      <c r="H1125" s="37">
        <v>62134</v>
      </c>
      <c r="I1125" s="37">
        <v>62668</v>
      </c>
      <c r="J1125" s="37">
        <v>16</v>
      </c>
      <c r="K1125" s="54">
        <v>16</v>
      </c>
      <c r="M1125"/>
      <c r="N1125" s="37">
        <v>62310</v>
      </c>
      <c r="O1125" s="37" t="s">
        <v>1233</v>
      </c>
      <c r="P1125" s="133" t="s">
        <v>1685</v>
      </c>
      <c r="Q1125" s="133" t="s">
        <v>1688</v>
      </c>
    </row>
    <row r="1126" spans="6:17" ht="14.5">
      <c r="F1126" s="51"/>
      <c r="G1126" t="s">
        <v>1202</v>
      </c>
      <c r="H1126" s="37">
        <v>59840</v>
      </c>
      <c r="I1126" s="37">
        <v>59470</v>
      </c>
      <c r="J1126" s="37">
        <v>25</v>
      </c>
      <c r="K1126" s="54">
        <v>25</v>
      </c>
      <c r="M1126"/>
      <c r="N1126" s="37">
        <v>62310</v>
      </c>
      <c r="O1126" s="37" t="s">
        <v>1302</v>
      </c>
      <c r="P1126" s="133" t="s">
        <v>1692</v>
      </c>
      <c r="Q1126" s="133" t="s">
        <v>1691</v>
      </c>
    </row>
    <row r="1127" spans="6:17" ht="14.5">
      <c r="F1127" s="51"/>
      <c r="G1127" t="s">
        <v>1203</v>
      </c>
      <c r="H1127" s="37">
        <v>59990</v>
      </c>
      <c r="I1127" s="37">
        <v>59471</v>
      </c>
      <c r="J1127" s="37">
        <v>25</v>
      </c>
      <c r="K1127" s="54">
        <v>25</v>
      </c>
      <c r="M1127"/>
      <c r="N1127" s="37">
        <v>62310</v>
      </c>
      <c r="O1127" s="37" t="s">
        <v>1321</v>
      </c>
      <c r="P1127" s="133" t="s">
        <v>1687</v>
      </c>
      <c r="Q1127" s="133" t="s">
        <v>1686</v>
      </c>
    </row>
    <row r="1128" spans="6:17" ht="14.5">
      <c r="F1128" s="51"/>
      <c r="G1128" t="s">
        <v>1204</v>
      </c>
      <c r="H1128" s="37">
        <v>62550</v>
      </c>
      <c r="I1128" s="37">
        <v>62669</v>
      </c>
      <c r="J1128" s="37">
        <v>16</v>
      </c>
      <c r="K1128" s="54">
        <v>16</v>
      </c>
      <c r="M1128"/>
      <c r="N1128" s="37">
        <v>62310</v>
      </c>
      <c r="O1128" s="37" t="s">
        <v>1407</v>
      </c>
      <c r="P1128" s="133" t="s">
        <v>1685</v>
      </c>
      <c r="Q1128" s="133" t="s">
        <v>1688</v>
      </c>
    </row>
    <row r="1129" spans="6:17" ht="14.5">
      <c r="F1129" s="51"/>
      <c r="G1129" t="s">
        <v>1205</v>
      </c>
      <c r="H1129" s="37">
        <v>62650</v>
      </c>
      <c r="I1129" s="37">
        <v>62670</v>
      </c>
      <c r="J1129" s="37">
        <v>16</v>
      </c>
      <c r="K1129" s="54">
        <v>16</v>
      </c>
      <c r="M1129"/>
      <c r="N1129" s="37">
        <v>62310</v>
      </c>
      <c r="O1129" s="37" t="s">
        <v>1471</v>
      </c>
      <c r="P1129" s="133" t="s">
        <v>1685</v>
      </c>
      <c r="Q1129" s="133" t="s">
        <v>1690</v>
      </c>
    </row>
    <row r="1130" spans="6:17" ht="14.5">
      <c r="F1130" s="51"/>
      <c r="G1130" t="s">
        <v>1206</v>
      </c>
      <c r="H1130" s="37">
        <v>59288</v>
      </c>
      <c r="I1130" s="37">
        <v>59472</v>
      </c>
      <c r="J1130" s="37">
        <v>16</v>
      </c>
      <c r="K1130" s="54">
        <v>25</v>
      </c>
      <c r="M1130"/>
      <c r="N1130" s="37">
        <v>62310</v>
      </c>
      <c r="O1130" s="37" t="s">
        <v>1478</v>
      </c>
      <c r="P1130" s="133" t="s">
        <v>1685</v>
      </c>
      <c r="Q1130" s="133" t="s">
        <v>1686</v>
      </c>
    </row>
    <row r="1131" spans="6:17" ht="14.5">
      <c r="F1131" s="51"/>
      <c r="G1131" t="s">
        <v>1207</v>
      </c>
      <c r="H1131" s="37">
        <v>59144</v>
      </c>
      <c r="I1131" s="37">
        <v>59473</v>
      </c>
      <c r="J1131" s="37">
        <v>16</v>
      </c>
      <c r="K1131" s="54">
        <v>16</v>
      </c>
      <c r="M1131"/>
      <c r="N1131" s="37">
        <v>62310</v>
      </c>
      <c r="O1131" s="37" t="s">
        <v>1502</v>
      </c>
      <c r="P1131" s="133" t="s">
        <v>1685</v>
      </c>
      <c r="Q1131" s="133" t="s">
        <v>1686</v>
      </c>
    </row>
    <row r="1132" spans="6:17" ht="14.5">
      <c r="F1132" s="51"/>
      <c r="G1132" t="s">
        <v>1208</v>
      </c>
      <c r="H1132" s="37">
        <v>59550</v>
      </c>
      <c r="I1132" s="37">
        <v>59474</v>
      </c>
      <c r="J1132" s="37">
        <v>16</v>
      </c>
      <c r="K1132" s="54">
        <v>16</v>
      </c>
      <c r="M1132"/>
      <c r="N1132" s="37">
        <v>62310</v>
      </c>
      <c r="O1132" s="37" t="s">
        <v>1538</v>
      </c>
      <c r="P1132" s="133" t="s">
        <v>1685</v>
      </c>
      <c r="Q1132" s="133" t="s">
        <v>1686</v>
      </c>
    </row>
    <row r="1133" spans="6:17" ht="14.5">
      <c r="F1133" s="51"/>
      <c r="G1133" t="s">
        <v>1209</v>
      </c>
      <c r="H1133" s="37">
        <v>62860</v>
      </c>
      <c r="I1133" s="37">
        <v>62671</v>
      </c>
      <c r="J1133" s="37">
        <v>16</v>
      </c>
      <c r="K1133" s="54">
        <v>16</v>
      </c>
      <c r="M1133"/>
      <c r="N1133" s="37">
        <v>62320</v>
      </c>
      <c r="O1133" s="37" t="s">
        <v>82</v>
      </c>
      <c r="P1133" s="133" t="s">
        <v>1685</v>
      </c>
      <c r="Q1133" s="133" t="s">
        <v>1688</v>
      </c>
    </row>
    <row r="1134" spans="6:17" ht="14.5">
      <c r="F1134" s="51"/>
      <c r="G1134" t="s">
        <v>1210</v>
      </c>
      <c r="H1134" s="37">
        <v>59121</v>
      </c>
      <c r="I1134" s="37">
        <v>59475</v>
      </c>
      <c r="J1134" s="37">
        <v>25</v>
      </c>
      <c r="K1134" s="54">
        <v>25</v>
      </c>
      <c r="M1134"/>
      <c r="N1134" s="37">
        <v>62320</v>
      </c>
      <c r="O1134" s="37" t="s">
        <v>304</v>
      </c>
      <c r="P1134" s="133" t="s">
        <v>1687</v>
      </c>
      <c r="Q1134" s="133" t="s">
        <v>1686</v>
      </c>
    </row>
    <row r="1135" spans="6:17" ht="14.5">
      <c r="F1135" s="51"/>
      <c r="G1135" t="s">
        <v>1211</v>
      </c>
      <c r="H1135" s="37">
        <v>59267</v>
      </c>
      <c r="I1135" s="37">
        <v>59476</v>
      </c>
      <c r="J1135" s="37">
        <v>25</v>
      </c>
      <c r="K1135" s="54">
        <v>25</v>
      </c>
      <c r="M1135"/>
      <c r="N1135" s="37">
        <v>62320</v>
      </c>
      <c r="O1135" s="37" t="s">
        <v>521</v>
      </c>
      <c r="P1135" s="133" t="s">
        <v>1689</v>
      </c>
      <c r="Q1135" s="133" t="s">
        <v>1686</v>
      </c>
    </row>
    <row r="1136" spans="6:17" ht="14.5">
      <c r="F1136" s="51"/>
      <c r="G1136" t="s">
        <v>1212</v>
      </c>
      <c r="H1136" s="37">
        <v>59185</v>
      </c>
      <c r="I1136" s="37">
        <v>59477</v>
      </c>
      <c r="J1136" s="37">
        <v>25</v>
      </c>
      <c r="K1136" s="54">
        <v>30</v>
      </c>
      <c r="M1136"/>
      <c r="N1136" s="37">
        <v>62320</v>
      </c>
      <c r="O1136" s="37" t="s">
        <v>1298</v>
      </c>
      <c r="P1136" s="133" t="s">
        <v>1685</v>
      </c>
      <c r="Q1136" s="133" t="s">
        <v>1691</v>
      </c>
    </row>
    <row r="1137" spans="6:17" ht="14.5">
      <c r="F1137" s="51"/>
      <c r="G1137" t="s">
        <v>1213</v>
      </c>
      <c r="H1137" s="37">
        <v>62116</v>
      </c>
      <c r="I1137" s="37">
        <v>62672</v>
      </c>
      <c r="J1137" s="37">
        <v>16</v>
      </c>
      <c r="K1137" s="54">
        <v>16</v>
      </c>
      <c r="M1137"/>
      <c r="N1137" s="37">
        <v>62330</v>
      </c>
      <c r="O1137" s="37" t="s">
        <v>719</v>
      </c>
      <c r="P1137" s="133" t="s">
        <v>1685</v>
      </c>
      <c r="Q1137" s="133" t="s">
        <v>1688</v>
      </c>
    </row>
    <row r="1138" spans="6:17" ht="14.5">
      <c r="F1138" s="51"/>
      <c r="G1138" t="s">
        <v>1214</v>
      </c>
      <c r="H1138" s="37">
        <v>59380</v>
      </c>
      <c r="I1138" s="37">
        <v>59478</v>
      </c>
      <c r="J1138" s="37">
        <v>25</v>
      </c>
      <c r="K1138" s="54">
        <v>25</v>
      </c>
      <c r="M1138"/>
      <c r="N1138" s="37">
        <v>62330</v>
      </c>
      <c r="O1138" s="37" t="s">
        <v>842</v>
      </c>
      <c r="P1138" s="133" t="s">
        <v>1685</v>
      </c>
      <c r="Q1138" s="133" t="s">
        <v>1690</v>
      </c>
    </row>
    <row r="1139" spans="6:17" ht="14.5">
      <c r="F1139" s="51"/>
      <c r="G1139" t="s">
        <v>1215</v>
      </c>
      <c r="H1139" s="37">
        <v>59243</v>
      </c>
      <c r="I1139" s="37">
        <v>59479</v>
      </c>
      <c r="J1139" s="37">
        <v>25</v>
      </c>
      <c r="K1139" s="54">
        <v>25</v>
      </c>
      <c r="M1139"/>
      <c r="N1139" s="37">
        <v>62340</v>
      </c>
      <c r="O1139" s="37" t="s">
        <v>114</v>
      </c>
      <c r="P1139" s="133" t="s">
        <v>1687</v>
      </c>
      <c r="Q1139" s="133" t="s">
        <v>1686</v>
      </c>
    </row>
    <row r="1140" spans="6:17" ht="14.5">
      <c r="F1140" s="51"/>
      <c r="G1140" t="s">
        <v>1216</v>
      </c>
      <c r="H1140" s="37">
        <v>62860</v>
      </c>
      <c r="I1140" s="37">
        <v>62673</v>
      </c>
      <c r="J1140" s="37">
        <v>16</v>
      </c>
      <c r="K1140" s="54">
        <v>16</v>
      </c>
      <c r="M1140"/>
      <c r="N1140" s="37">
        <v>62340</v>
      </c>
      <c r="O1140" s="37" t="s">
        <v>315</v>
      </c>
      <c r="P1140" s="133" t="s">
        <v>1685</v>
      </c>
      <c r="Q1140" s="133" t="s">
        <v>1688</v>
      </c>
    </row>
    <row r="1141" spans="6:17" ht="14.5">
      <c r="F1141" s="51"/>
      <c r="G1141" t="s">
        <v>1217</v>
      </c>
      <c r="H1141" s="37">
        <v>62500</v>
      </c>
      <c r="I1141" s="37">
        <v>62674</v>
      </c>
      <c r="J1141" s="37">
        <v>25</v>
      </c>
      <c r="K1141" s="54">
        <v>25</v>
      </c>
      <c r="M1141"/>
      <c r="N1141" s="37">
        <v>62340</v>
      </c>
      <c r="O1141" s="37" t="s">
        <v>323</v>
      </c>
      <c r="P1141" s="133" t="s">
        <v>1685</v>
      </c>
      <c r="Q1141" s="133" t="s">
        <v>1690</v>
      </c>
    </row>
    <row r="1142" spans="6:17" ht="14.5">
      <c r="F1142" s="51"/>
      <c r="G1142" t="s">
        <v>1218</v>
      </c>
      <c r="H1142" s="37">
        <v>62380</v>
      </c>
      <c r="I1142" s="37">
        <v>62675</v>
      </c>
      <c r="J1142" s="37">
        <v>16</v>
      </c>
      <c r="K1142" s="54">
        <v>16</v>
      </c>
      <c r="M1142"/>
      <c r="N1142" s="37">
        <v>62340</v>
      </c>
      <c r="O1142" s="37" t="s">
        <v>392</v>
      </c>
      <c r="P1142" s="133" t="s">
        <v>1685</v>
      </c>
      <c r="Q1142" s="133" t="s">
        <v>1690</v>
      </c>
    </row>
    <row r="1143" spans="6:17" ht="14.5">
      <c r="F1143" s="51"/>
      <c r="G1143" t="s">
        <v>1219</v>
      </c>
      <c r="H1143" s="37">
        <v>59269</v>
      </c>
      <c r="I1143" s="37">
        <v>59480</v>
      </c>
      <c r="J1143" s="37">
        <v>25</v>
      </c>
      <c r="K1143" s="54">
        <v>25</v>
      </c>
      <c r="M1143"/>
      <c r="N1143" s="37">
        <v>62340</v>
      </c>
      <c r="O1143" s="37" t="s">
        <v>725</v>
      </c>
      <c r="P1143" s="133" t="s">
        <v>1687</v>
      </c>
      <c r="Q1143" s="133" t="s">
        <v>1686</v>
      </c>
    </row>
    <row r="1144" spans="6:17" ht="14.5">
      <c r="F1144" s="51"/>
      <c r="G1144" t="s">
        <v>1220</v>
      </c>
      <c r="H1144" s="37">
        <v>62120</v>
      </c>
      <c r="I1144" s="37">
        <v>62676</v>
      </c>
      <c r="J1144" s="37">
        <v>16</v>
      </c>
      <c r="K1144" s="54">
        <v>16</v>
      </c>
      <c r="M1144"/>
      <c r="N1144" s="37">
        <v>62340</v>
      </c>
      <c r="O1144" s="37" t="s">
        <v>740</v>
      </c>
      <c r="P1144" s="133" t="s">
        <v>1685</v>
      </c>
      <c r="Q1144" s="133" t="s">
        <v>1688</v>
      </c>
    </row>
    <row r="1145" spans="6:17" ht="14.5">
      <c r="F1145" s="51"/>
      <c r="G1145" t="s">
        <v>1221</v>
      </c>
      <c r="H1145" s="37">
        <v>59890</v>
      </c>
      <c r="I1145" s="37">
        <v>59482</v>
      </c>
      <c r="J1145" s="37">
        <v>25</v>
      </c>
      <c r="K1145" s="54">
        <v>30</v>
      </c>
      <c r="M1145"/>
      <c r="N1145" s="37">
        <v>62340</v>
      </c>
      <c r="O1145" s="37" t="s">
        <v>1186</v>
      </c>
      <c r="P1145" s="133" t="s">
        <v>1692</v>
      </c>
      <c r="Q1145" s="133" t="s">
        <v>1691</v>
      </c>
    </row>
    <row r="1146" spans="6:17" ht="14.5">
      <c r="F1146" s="51"/>
      <c r="G1146" t="s">
        <v>1222</v>
      </c>
      <c r="H1146" s="37">
        <v>62240</v>
      </c>
      <c r="I1146" s="37">
        <v>62678</v>
      </c>
      <c r="J1146" s="37">
        <v>16</v>
      </c>
      <c r="K1146" s="54">
        <v>16</v>
      </c>
      <c r="M1146"/>
      <c r="N1146" s="37">
        <v>62350</v>
      </c>
      <c r="O1146" s="37" t="s">
        <v>376</v>
      </c>
      <c r="P1146" s="133" t="s">
        <v>1685</v>
      </c>
      <c r="Q1146" s="133" t="s">
        <v>1690</v>
      </c>
    </row>
    <row r="1147" spans="6:17" ht="14.5">
      <c r="F1147" s="51"/>
      <c r="G1147" t="s">
        <v>1223</v>
      </c>
      <c r="H1147" s="37">
        <v>62830</v>
      </c>
      <c r="I1147" s="37">
        <v>62679</v>
      </c>
      <c r="J1147" s="37">
        <v>25</v>
      </c>
      <c r="K1147" s="54">
        <v>25</v>
      </c>
      <c r="M1147"/>
      <c r="N1147" s="37">
        <v>62350</v>
      </c>
      <c r="O1147" s="37" t="s">
        <v>384</v>
      </c>
      <c r="P1147" s="133" t="s">
        <v>1685</v>
      </c>
      <c r="Q1147" s="133" t="s">
        <v>1690</v>
      </c>
    </row>
    <row r="1148" spans="6:17" ht="14.5">
      <c r="F1148" s="51"/>
      <c r="G1148" t="s">
        <v>1224</v>
      </c>
      <c r="H1148" s="37">
        <v>62490</v>
      </c>
      <c r="I1148" s="37">
        <v>62680</v>
      </c>
      <c r="J1148" s="37">
        <v>25</v>
      </c>
      <c r="K1148" s="54">
        <v>25</v>
      </c>
      <c r="M1148"/>
      <c r="N1148" s="37">
        <v>62350</v>
      </c>
      <c r="O1148" s="37" t="s">
        <v>763</v>
      </c>
      <c r="P1148" s="133" t="s">
        <v>1685</v>
      </c>
      <c r="Q1148" s="133" t="s">
        <v>1688</v>
      </c>
    </row>
    <row r="1149" spans="6:17" ht="14.5">
      <c r="F1149" s="51"/>
      <c r="G1149" t="s">
        <v>1225</v>
      </c>
      <c r="H1149" s="37">
        <v>62120</v>
      </c>
      <c r="I1149" s="37">
        <v>62681</v>
      </c>
      <c r="J1149" s="37">
        <v>25</v>
      </c>
      <c r="K1149" s="54">
        <v>25</v>
      </c>
      <c r="M1149"/>
      <c r="N1149" s="37">
        <v>62350</v>
      </c>
      <c r="O1149" s="37" t="s">
        <v>1067</v>
      </c>
      <c r="P1149" s="133" t="s">
        <v>1685</v>
      </c>
      <c r="Q1149" s="133" t="s">
        <v>1690</v>
      </c>
    </row>
    <row r="1150" spans="6:17" ht="14.5">
      <c r="F1150" s="51"/>
      <c r="G1150" t="s">
        <v>1226</v>
      </c>
      <c r="H1150" s="37">
        <v>59680</v>
      </c>
      <c r="I1150" s="37">
        <v>59483</v>
      </c>
      <c r="J1150" s="37">
        <v>16</v>
      </c>
      <c r="K1150" s="54">
        <v>16</v>
      </c>
      <c r="M1150"/>
      <c r="N1150" s="37">
        <v>62350</v>
      </c>
      <c r="O1150" s="37" t="s">
        <v>1275</v>
      </c>
      <c r="P1150" s="133" t="s">
        <v>1685</v>
      </c>
      <c r="Q1150" s="133" t="s">
        <v>1686</v>
      </c>
    </row>
    <row r="1151" spans="6:17" ht="14.5">
      <c r="F1151" s="51"/>
      <c r="G1151" t="s">
        <v>1227</v>
      </c>
      <c r="H1151" s="37">
        <v>59920</v>
      </c>
      <c r="I1151" s="37">
        <v>59484</v>
      </c>
      <c r="J1151" s="37">
        <v>25</v>
      </c>
      <c r="K1151" s="54">
        <v>30</v>
      </c>
      <c r="M1151"/>
      <c r="N1151" s="37">
        <v>62350</v>
      </c>
      <c r="O1151" s="37" t="s">
        <v>1337</v>
      </c>
      <c r="P1151" s="133" t="s">
        <v>1687</v>
      </c>
      <c r="Q1151" s="133" t="s">
        <v>1686</v>
      </c>
    </row>
    <row r="1152" spans="6:17" ht="14.5">
      <c r="F1152" s="51"/>
      <c r="G1152" t="s">
        <v>1228</v>
      </c>
      <c r="H1152" s="37">
        <v>59214</v>
      </c>
      <c r="I1152" s="37">
        <v>59485</v>
      </c>
      <c r="J1152" s="37">
        <v>25</v>
      </c>
      <c r="K1152" s="54">
        <v>25</v>
      </c>
      <c r="M1152"/>
      <c r="N1152" s="37">
        <v>62350</v>
      </c>
      <c r="O1152" s="37" t="s">
        <v>1373</v>
      </c>
      <c r="P1152" s="133" t="s">
        <v>1685</v>
      </c>
      <c r="Q1152" s="133" t="s">
        <v>1686</v>
      </c>
    </row>
    <row r="1153" spans="6:17" ht="14.5">
      <c r="F1153" s="51"/>
      <c r="G1153" t="s">
        <v>1229</v>
      </c>
      <c r="H1153" s="37">
        <v>62650</v>
      </c>
      <c r="I1153" s="37">
        <v>62682</v>
      </c>
      <c r="J1153" s="37">
        <v>16</v>
      </c>
      <c r="K1153" s="54">
        <v>16</v>
      </c>
      <c r="M1153"/>
      <c r="N1153" s="37">
        <v>62360</v>
      </c>
      <c r="O1153" s="37" t="s">
        <v>190</v>
      </c>
      <c r="P1153" s="133" t="s">
        <v>1685</v>
      </c>
      <c r="Q1153" s="133" t="s">
        <v>1690</v>
      </c>
    </row>
    <row r="1154" spans="6:17" ht="14.5">
      <c r="F1154" s="51"/>
      <c r="G1154" t="s">
        <v>1230</v>
      </c>
      <c r="H1154" s="37">
        <v>62390</v>
      </c>
      <c r="I1154" s="37">
        <v>62683</v>
      </c>
      <c r="J1154" s="37">
        <v>16</v>
      </c>
      <c r="K1154" s="54">
        <v>16</v>
      </c>
      <c r="M1154"/>
      <c r="N1154" s="37">
        <v>62360</v>
      </c>
      <c r="O1154" s="37" t="s">
        <v>451</v>
      </c>
      <c r="P1154" s="133" t="s">
        <v>1685</v>
      </c>
      <c r="Q1154" s="133" t="s">
        <v>1688</v>
      </c>
    </row>
    <row r="1155" spans="6:17" ht="14.5">
      <c r="F1155" s="51"/>
      <c r="G1155" t="s">
        <v>1231</v>
      </c>
      <c r="H1155" s="37">
        <v>59194</v>
      </c>
      <c r="I1155" s="37">
        <v>59486</v>
      </c>
      <c r="J1155" s="37">
        <v>25</v>
      </c>
      <c r="K1155" s="54">
        <v>25</v>
      </c>
      <c r="M1155"/>
      <c r="N1155" s="37">
        <v>62360</v>
      </c>
      <c r="O1155" s="37" t="s">
        <v>529</v>
      </c>
      <c r="P1155" s="133" t="s">
        <v>1687</v>
      </c>
      <c r="Q1155" s="133" t="s">
        <v>1688</v>
      </c>
    </row>
    <row r="1156" spans="6:17" ht="14.5">
      <c r="F1156" s="51"/>
      <c r="G1156" t="s">
        <v>1232</v>
      </c>
      <c r="H1156" s="37">
        <v>62120</v>
      </c>
      <c r="I1156" s="37">
        <v>62684</v>
      </c>
      <c r="J1156" s="37">
        <v>25</v>
      </c>
      <c r="K1156" s="54">
        <v>25</v>
      </c>
      <c r="M1156"/>
      <c r="N1156" s="37">
        <v>62360</v>
      </c>
      <c r="O1156" s="37" t="s">
        <v>799</v>
      </c>
      <c r="P1156" s="133" t="s">
        <v>1685</v>
      </c>
      <c r="Q1156" s="133" t="s">
        <v>1690</v>
      </c>
    </row>
    <row r="1157" spans="6:17" ht="14.5">
      <c r="F1157" s="51"/>
      <c r="G1157" t="s">
        <v>1233</v>
      </c>
      <c r="H1157" s="37">
        <v>62310</v>
      </c>
      <c r="I1157" s="37">
        <v>62685</v>
      </c>
      <c r="J1157" s="37">
        <v>16</v>
      </c>
      <c r="K1157" s="54">
        <v>16</v>
      </c>
      <c r="M1157"/>
      <c r="N1157" s="37">
        <v>62360</v>
      </c>
      <c r="O1157" s="37" t="s">
        <v>801</v>
      </c>
      <c r="P1157" s="133" t="s">
        <v>1685</v>
      </c>
      <c r="Q1157" s="133" t="s">
        <v>1690</v>
      </c>
    </row>
    <row r="1158" spans="6:17" ht="14.5">
      <c r="F1158" s="51"/>
      <c r="G1158" t="s">
        <v>1234</v>
      </c>
      <c r="H1158" s="37">
        <v>59320</v>
      </c>
      <c r="I1158" s="37">
        <v>59487</v>
      </c>
      <c r="J1158" s="37">
        <v>25</v>
      </c>
      <c r="K1158" s="54">
        <v>25</v>
      </c>
      <c r="M1158"/>
      <c r="N1158" s="37">
        <v>62360</v>
      </c>
      <c r="O1158" s="37" t="s">
        <v>843</v>
      </c>
      <c r="P1158" s="133" t="s">
        <v>1685</v>
      </c>
      <c r="Q1158" s="133" t="s">
        <v>1691</v>
      </c>
    </row>
    <row r="1159" spans="6:17" ht="14.5">
      <c r="F1159" s="51"/>
      <c r="G1159" t="s">
        <v>1235</v>
      </c>
      <c r="H1159" s="37">
        <v>59554</v>
      </c>
      <c r="I1159" s="37">
        <v>59488</v>
      </c>
      <c r="J1159" s="37">
        <v>25</v>
      </c>
      <c r="K1159" s="54">
        <v>25</v>
      </c>
      <c r="M1159"/>
      <c r="N1159" s="37">
        <v>62360</v>
      </c>
      <c r="O1159" s="37" t="s">
        <v>855</v>
      </c>
      <c r="P1159" s="133" t="s">
        <v>1689</v>
      </c>
      <c r="Q1159" s="133" t="s">
        <v>1686</v>
      </c>
    </row>
    <row r="1160" spans="6:17" ht="14.5">
      <c r="F1160" s="51"/>
      <c r="G1160" t="s">
        <v>1236</v>
      </c>
      <c r="H1160" s="37">
        <v>59283</v>
      </c>
      <c r="I1160" s="37">
        <v>59489</v>
      </c>
      <c r="J1160" s="37">
        <v>25</v>
      </c>
      <c r="K1160" s="54">
        <v>25</v>
      </c>
      <c r="M1160"/>
      <c r="N1160" s="37">
        <v>62360</v>
      </c>
      <c r="O1160" s="37" t="s">
        <v>1336</v>
      </c>
      <c r="P1160" s="133" t="s">
        <v>1687</v>
      </c>
      <c r="Q1160" s="133" t="s">
        <v>1688</v>
      </c>
    </row>
    <row r="1161" spans="6:17" ht="14.5">
      <c r="F1161" s="51"/>
      <c r="G1161" t="s">
        <v>1237</v>
      </c>
      <c r="H1161" s="37">
        <v>59177</v>
      </c>
      <c r="I1161" s="37">
        <v>59490</v>
      </c>
      <c r="J1161" s="37">
        <v>16</v>
      </c>
      <c r="K1161" s="54">
        <v>16</v>
      </c>
      <c r="M1161"/>
      <c r="N1161" s="37">
        <v>62360</v>
      </c>
      <c r="O1161" s="37" t="s">
        <v>1349</v>
      </c>
      <c r="P1161" s="133" t="s">
        <v>1685</v>
      </c>
      <c r="Q1161" s="133" t="s">
        <v>1686</v>
      </c>
    </row>
    <row r="1162" spans="6:17" ht="14.5">
      <c r="F1162" s="51"/>
      <c r="G1162" t="s">
        <v>1238</v>
      </c>
      <c r="H1162" s="37">
        <v>59590</v>
      </c>
      <c r="I1162" s="37">
        <v>59491</v>
      </c>
      <c r="J1162" s="37">
        <v>25</v>
      </c>
      <c r="K1162" s="54">
        <v>25</v>
      </c>
      <c r="M1162"/>
      <c r="N1162" s="37">
        <v>62370</v>
      </c>
      <c r="O1162" s="37" t="s">
        <v>161</v>
      </c>
      <c r="P1162" s="133" t="s">
        <v>1687</v>
      </c>
      <c r="Q1162" s="133" t="s">
        <v>1686</v>
      </c>
    </row>
    <row r="1163" spans="6:17" ht="14.5">
      <c r="F1163" s="51"/>
      <c r="G1163" t="s">
        <v>1239</v>
      </c>
      <c r="H1163" s="37">
        <v>62130</v>
      </c>
      <c r="I1163" s="37">
        <v>62686</v>
      </c>
      <c r="J1163" s="37">
        <v>16</v>
      </c>
      <c r="K1163" s="54">
        <v>16</v>
      </c>
      <c r="M1163"/>
      <c r="N1163" s="37">
        <v>62370</v>
      </c>
      <c r="O1163" s="37" t="s">
        <v>721</v>
      </c>
      <c r="P1163" s="133" t="s">
        <v>1685</v>
      </c>
      <c r="Q1163" s="133" t="s">
        <v>1688</v>
      </c>
    </row>
    <row r="1164" spans="6:17" ht="14.5">
      <c r="F1164" s="51"/>
      <c r="G1164" t="s">
        <v>1240</v>
      </c>
      <c r="H1164" s="37">
        <v>59161</v>
      </c>
      <c r="I1164" s="37">
        <v>59492</v>
      </c>
      <c r="J1164" s="37">
        <v>25</v>
      </c>
      <c r="K1164" s="54">
        <v>25</v>
      </c>
      <c r="M1164"/>
      <c r="N1164" s="37">
        <v>62370</v>
      </c>
      <c r="O1164" s="37" t="s">
        <v>1126</v>
      </c>
      <c r="P1164" s="133" t="s">
        <v>1685</v>
      </c>
      <c r="Q1164" s="133" t="s">
        <v>1686</v>
      </c>
    </row>
    <row r="1165" spans="6:17" ht="14.5">
      <c r="F1165" s="51"/>
      <c r="G1165" t="s">
        <v>1241</v>
      </c>
      <c r="H1165" s="37">
        <v>59177</v>
      </c>
      <c r="I1165" s="37">
        <v>59493</v>
      </c>
      <c r="J1165" s="37">
        <v>16</v>
      </c>
      <c r="K1165" s="54">
        <v>16</v>
      </c>
      <c r="M1165"/>
      <c r="N1165" s="37">
        <v>62370</v>
      </c>
      <c r="O1165" s="37" t="s">
        <v>1128</v>
      </c>
      <c r="P1165" s="133" t="s">
        <v>1685</v>
      </c>
      <c r="Q1165" s="133" t="s">
        <v>1686</v>
      </c>
    </row>
    <row r="1166" spans="6:17" ht="14.5">
      <c r="F1166" s="51"/>
      <c r="G1166" t="s">
        <v>1242</v>
      </c>
      <c r="H1166" s="37">
        <v>62180</v>
      </c>
      <c r="I1166" s="37">
        <v>62688</v>
      </c>
      <c r="J1166" s="37">
        <v>25</v>
      </c>
      <c r="K1166" s="54">
        <v>25</v>
      </c>
      <c r="M1166"/>
      <c r="N1166" s="37">
        <v>62370</v>
      </c>
      <c r="O1166" s="37" t="s">
        <v>1147</v>
      </c>
      <c r="P1166" s="133" t="s">
        <v>1685</v>
      </c>
      <c r="Q1166" s="133" t="s">
        <v>1690</v>
      </c>
    </row>
    <row r="1167" spans="6:17" ht="14.5">
      <c r="F1167" s="51"/>
      <c r="G1167" t="s">
        <v>1243</v>
      </c>
      <c r="H1167" s="37">
        <v>62173</v>
      </c>
      <c r="I1167" s="37">
        <v>62689</v>
      </c>
      <c r="J1167" s="37">
        <v>25</v>
      </c>
      <c r="K1167" s="54">
        <v>25</v>
      </c>
      <c r="M1167"/>
      <c r="N1167" s="37">
        <v>62370</v>
      </c>
      <c r="O1167" s="37" t="s">
        <v>1192</v>
      </c>
      <c r="P1167" s="133" t="s">
        <v>1685</v>
      </c>
      <c r="Q1167" s="133" t="s">
        <v>1688</v>
      </c>
    </row>
    <row r="1168" spans="6:17" ht="14.5">
      <c r="F1168" s="51"/>
      <c r="G1168" t="s">
        <v>1244</v>
      </c>
      <c r="H1168" s="37">
        <v>59530</v>
      </c>
      <c r="I1168" s="37">
        <v>59494</v>
      </c>
      <c r="J1168" s="37">
        <v>16</v>
      </c>
      <c r="K1168" s="54">
        <v>16</v>
      </c>
      <c r="M1168"/>
      <c r="N1168" s="37">
        <v>62370</v>
      </c>
      <c r="O1168" s="37" t="s">
        <v>1308</v>
      </c>
      <c r="P1168" s="133" t="s">
        <v>1685</v>
      </c>
      <c r="Q1168" s="133" t="s">
        <v>1686</v>
      </c>
    </row>
    <row r="1169" spans="6:17" ht="14.5">
      <c r="F1169" s="51"/>
      <c r="G1169" t="s">
        <v>1245</v>
      </c>
      <c r="H1169" s="37">
        <v>62140</v>
      </c>
      <c r="I1169" s="37">
        <v>62690</v>
      </c>
      <c r="J1169" s="37">
        <v>16</v>
      </c>
      <c r="K1169" s="54">
        <v>16</v>
      </c>
      <c r="M1169"/>
      <c r="N1169" s="37">
        <v>62370</v>
      </c>
      <c r="O1169" s="37" t="s">
        <v>1335</v>
      </c>
      <c r="P1169" s="133" t="s">
        <v>1685</v>
      </c>
      <c r="Q1169" s="133" t="s">
        <v>1690</v>
      </c>
    </row>
    <row r="1170" spans="6:17" ht="14.5">
      <c r="F1170" s="51"/>
      <c r="G1170" t="s">
        <v>1246</v>
      </c>
      <c r="H1170" s="37">
        <v>62120</v>
      </c>
      <c r="I1170" s="37">
        <v>62691</v>
      </c>
      <c r="J1170" s="37">
        <v>25</v>
      </c>
      <c r="K1170" s="54">
        <v>25</v>
      </c>
      <c r="M1170"/>
      <c r="N1170" s="37">
        <v>62370</v>
      </c>
      <c r="O1170" s="37" t="s">
        <v>1338</v>
      </c>
      <c r="P1170" s="133" t="s">
        <v>1685</v>
      </c>
      <c r="Q1170" s="133" t="s">
        <v>1690</v>
      </c>
    </row>
    <row r="1171" spans="6:17" ht="14.5">
      <c r="F1171" s="51"/>
      <c r="G1171" t="s">
        <v>1247</v>
      </c>
      <c r="H1171" s="37">
        <v>62850</v>
      </c>
      <c r="I1171" s="37">
        <v>62692</v>
      </c>
      <c r="J1171" s="37">
        <v>16</v>
      </c>
      <c r="K1171" s="54">
        <v>16</v>
      </c>
      <c r="M1171"/>
      <c r="N1171" s="37">
        <v>62370</v>
      </c>
      <c r="O1171" s="37" t="s">
        <v>1619</v>
      </c>
      <c r="P1171" s="133" t="s">
        <v>1685</v>
      </c>
      <c r="Q1171" s="133" t="s">
        <v>1690</v>
      </c>
    </row>
    <row r="1172" spans="6:17" ht="14.5">
      <c r="F1172" s="51"/>
      <c r="G1172" t="s">
        <v>1248</v>
      </c>
      <c r="H1172" s="37">
        <v>62150</v>
      </c>
      <c r="I1172" s="37">
        <v>62693</v>
      </c>
      <c r="J1172" s="37">
        <v>25</v>
      </c>
      <c r="K1172" s="54">
        <v>25</v>
      </c>
      <c r="M1172"/>
      <c r="N1172" s="37">
        <v>62380</v>
      </c>
      <c r="O1172" s="37" t="s">
        <v>87</v>
      </c>
      <c r="P1172" s="133" t="s">
        <v>1687</v>
      </c>
      <c r="Q1172" s="133" t="s">
        <v>1688</v>
      </c>
    </row>
    <row r="1173" spans="6:17" ht="14.5">
      <c r="F1173" s="51"/>
      <c r="G1173" t="s">
        <v>1249</v>
      </c>
      <c r="H1173" s="37">
        <v>62270</v>
      </c>
      <c r="I1173" s="37">
        <v>62694</v>
      </c>
      <c r="J1173" s="37">
        <v>16</v>
      </c>
      <c r="K1173" s="54">
        <v>16</v>
      </c>
      <c r="M1173"/>
      <c r="N1173" s="37">
        <v>62380</v>
      </c>
      <c r="O1173" s="37" t="s">
        <v>89</v>
      </c>
      <c r="P1173" s="133" t="s">
        <v>1685</v>
      </c>
      <c r="Q1173" s="133" t="s">
        <v>1688</v>
      </c>
    </row>
    <row r="1174" spans="6:17" ht="14.5">
      <c r="F1174" s="51"/>
      <c r="G1174" t="s">
        <v>1250</v>
      </c>
      <c r="H1174" s="37">
        <v>62270</v>
      </c>
      <c r="I1174" s="37">
        <v>62695</v>
      </c>
      <c r="J1174" s="37">
        <v>16</v>
      </c>
      <c r="K1174" s="54">
        <v>16</v>
      </c>
      <c r="M1174"/>
      <c r="N1174" s="37">
        <v>62380</v>
      </c>
      <c r="O1174" s="37" t="s">
        <v>213</v>
      </c>
      <c r="P1174" s="133" t="s">
        <v>1685</v>
      </c>
      <c r="Q1174" s="133" t="s">
        <v>1688</v>
      </c>
    </row>
    <row r="1175" spans="6:17" ht="14.5">
      <c r="F1175" s="51"/>
      <c r="G1175" t="s">
        <v>1251</v>
      </c>
      <c r="H1175" s="37">
        <v>62560</v>
      </c>
      <c r="I1175" s="37">
        <v>62696</v>
      </c>
      <c r="J1175" s="37">
        <v>16</v>
      </c>
      <c r="K1175" s="54">
        <v>16</v>
      </c>
      <c r="M1175"/>
      <c r="N1175" s="37">
        <v>62380</v>
      </c>
      <c r="O1175" s="37" t="s">
        <v>294</v>
      </c>
      <c r="P1175" s="133" t="s">
        <v>1685</v>
      </c>
      <c r="Q1175" s="133" t="s">
        <v>1690</v>
      </c>
    </row>
    <row r="1176" spans="6:17" ht="14.5">
      <c r="F1176" s="51"/>
      <c r="G1176" t="s">
        <v>1252</v>
      </c>
      <c r="H1176" s="37">
        <v>62860</v>
      </c>
      <c r="I1176" s="37">
        <v>62697</v>
      </c>
      <c r="J1176" s="37">
        <v>25</v>
      </c>
      <c r="K1176" s="54">
        <v>25</v>
      </c>
      <c r="M1176"/>
      <c r="N1176" s="37">
        <v>62380</v>
      </c>
      <c r="O1176" s="37" t="s">
        <v>341</v>
      </c>
      <c r="P1176" s="133" t="s">
        <v>1685</v>
      </c>
      <c r="Q1176" s="133" t="s">
        <v>1688</v>
      </c>
    </row>
    <row r="1177" spans="6:17" ht="14.5">
      <c r="F1177" s="51"/>
      <c r="G1177" t="s">
        <v>1253</v>
      </c>
      <c r="H1177" s="37">
        <v>62170</v>
      </c>
      <c r="I1177" s="37">
        <v>62698</v>
      </c>
      <c r="J1177" s="37">
        <v>16</v>
      </c>
      <c r="K1177" s="54">
        <v>16</v>
      </c>
      <c r="M1177"/>
      <c r="N1177" s="37">
        <v>62380</v>
      </c>
      <c r="O1177" s="37" t="s">
        <v>442</v>
      </c>
      <c r="P1177" s="133" t="s">
        <v>1685</v>
      </c>
      <c r="Q1177" s="133" t="s">
        <v>1690</v>
      </c>
    </row>
    <row r="1178" spans="6:17" ht="14.5">
      <c r="F1178" s="51"/>
      <c r="G1178" t="s">
        <v>1254</v>
      </c>
      <c r="H1178" s="37">
        <v>62890</v>
      </c>
      <c r="I1178" s="37">
        <v>62699</v>
      </c>
      <c r="J1178" s="37">
        <v>25</v>
      </c>
      <c r="K1178" s="54">
        <v>25</v>
      </c>
      <c r="M1178"/>
      <c r="N1178" s="37">
        <v>62380</v>
      </c>
      <c r="O1178" s="37" t="s">
        <v>463</v>
      </c>
      <c r="P1178" s="133" t="s">
        <v>1685</v>
      </c>
      <c r="Q1178" s="133" t="s">
        <v>1690</v>
      </c>
    </row>
    <row r="1179" spans="6:17" ht="14.5">
      <c r="F1179" s="51"/>
      <c r="G1179" t="s">
        <v>1255</v>
      </c>
      <c r="H1179" s="37">
        <v>59245</v>
      </c>
      <c r="I1179" s="37">
        <v>59495</v>
      </c>
      <c r="J1179" s="37">
        <v>25</v>
      </c>
      <c r="K1179" s="54">
        <v>25</v>
      </c>
      <c r="M1179"/>
      <c r="N1179" s="37">
        <v>62380</v>
      </c>
      <c r="O1179" s="37" t="s">
        <v>508</v>
      </c>
      <c r="P1179" s="133" t="s">
        <v>1687</v>
      </c>
      <c r="Q1179" s="133" t="s">
        <v>1686</v>
      </c>
    </row>
    <row r="1180" spans="6:17" ht="14.5">
      <c r="F1180" s="51"/>
      <c r="G1180" t="s">
        <v>1256</v>
      </c>
      <c r="H1180" s="37">
        <v>62140</v>
      </c>
      <c r="I1180" s="37">
        <v>62700</v>
      </c>
      <c r="J1180" s="37">
        <v>16</v>
      </c>
      <c r="K1180" s="54">
        <v>16</v>
      </c>
      <c r="M1180"/>
      <c r="N1180" s="37">
        <v>62380</v>
      </c>
      <c r="O1180" s="37" t="s">
        <v>544</v>
      </c>
      <c r="P1180" s="133" t="s">
        <v>1685</v>
      </c>
      <c r="Q1180" s="133" t="s">
        <v>1690</v>
      </c>
    </row>
    <row r="1181" spans="6:17" ht="14.5">
      <c r="F1181" s="51"/>
      <c r="G1181" t="s">
        <v>1257</v>
      </c>
      <c r="H1181" s="37">
        <v>59360</v>
      </c>
      <c r="I1181" s="37">
        <v>59496</v>
      </c>
      <c r="J1181" s="37">
        <v>16</v>
      </c>
      <c r="K1181" s="54">
        <v>16</v>
      </c>
      <c r="M1181"/>
      <c r="N1181" s="37">
        <v>62380</v>
      </c>
      <c r="O1181" s="37" t="s">
        <v>580</v>
      </c>
      <c r="P1181" s="133" t="s">
        <v>1685</v>
      </c>
      <c r="Q1181" s="133" t="s">
        <v>1686</v>
      </c>
    </row>
    <row r="1182" spans="6:17" ht="14.5">
      <c r="F1182" s="51"/>
      <c r="G1182" t="s">
        <v>1258</v>
      </c>
      <c r="H1182" s="37">
        <v>62120</v>
      </c>
      <c r="I1182" s="37">
        <v>62701</v>
      </c>
      <c r="J1182" s="37">
        <v>16</v>
      </c>
      <c r="K1182" s="54">
        <v>16</v>
      </c>
      <c r="M1182"/>
      <c r="N1182" s="37">
        <v>62380</v>
      </c>
      <c r="O1182" s="37" t="s">
        <v>911</v>
      </c>
      <c r="P1182" s="133" t="s">
        <v>1685</v>
      </c>
      <c r="Q1182" s="133" t="s">
        <v>1688</v>
      </c>
    </row>
    <row r="1183" spans="6:17" ht="14.5">
      <c r="F1183" s="51"/>
      <c r="G1183" t="s">
        <v>1259</v>
      </c>
      <c r="H1183" s="37">
        <v>62380</v>
      </c>
      <c r="I1183" s="37">
        <v>62702</v>
      </c>
      <c r="J1183" s="37">
        <v>25</v>
      </c>
      <c r="K1183" s="54">
        <v>25</v>
      </c>
      <c r="M1183"/>
      <c r="N1183" s="37">
        <v>62380</v>
      </c>
      <c r="O1183" s="37" t="s">
        <v>978</v>
      </c>
      <c r="P1183" s="133" t="s">
        <v>1685</v>
      </c>
      <c r="Q1183" s="133" t="s">
        <v>1690</v>
      </c>
    </row>
    <row r="1184" spans="6:17" ht="14.5">
      <c r="F1184" s="51"/>
      <c r="G1184" t="s">
        <v>1260</v>
      </c>
      <c r="H1184" s="37">
        <v>62156</v>
      </c>
      <c r="I1184" s="37">
        <v>62703</v>
      </c>
      <c r="J1184" s="37">
        <v>25</v>
      </c>
      <c r="K1184" s="54">
        <v>25</v>
      </c>
      <c r="M1184"/>
      <c r="N1184" s="37">
        <v>62380</v>
      </c>
      <c r="O1184" s="37" t="s">
        <v>1113</v>
      </c>
      <c r="P1184" s="133" t="s">
        <v>1685</v>
      </c>
      <c r="Q1184" s="133" t="s">
        <v>1688</v>
      </c>
    </row>
    <row r="1185" spans="6:17" ht="14.5">
      <c r="F1185" s="51"/>
      <c r="G1185" t="s">
        <v>1261</v>
      </c>
      <c r="H1185" s="37">
        <v>59173</v>
      </c>
      <c r="I1185" s="37">
        <v>59497</v>
      </c>
      <c r="J1185" s="37">
        <v>25</v>
      </c>
      <c r="K1185" s="54">
        <v>25</v>
      </c>
      <c r="M1185"/>
      <c r="N1185" s="37">
        <v>62380</v>
      </c>
      <c r="O1185" s="37" t="s">
        <v>1166</v>
      </c>
      <c r="P1185" s="133" t="s">
        <v>1685</v>
      </c>
      <c r="Q1185" s="133" t="s">
        <v>1690</v>
      </c>
    </row>
    <row r="1186" spans="6:17" ht="14.5">
      <c r="F1186" s="51"/>
      <c r="G1186" t="s">
        <v>1262</v>
      </c>
      <c r="H1186" s="37">
        <v>62560</v>
      </c>
      <c r="I1186" s="37">
        <v>62704</v>
      </c>
      <c r="J1186" s="37">
        <v>16</v>
      </c>
      <c r="K1186" s="54">
        <v>16</v>
      </c>
      <c r="M1186"/>
      <c r="N1186" s="37">
        <v>62380</v>
      </c>
      <c r="O1186" s="37" t="s">
        <v>1218</v>
      </c>
      <c r="P1186" s="133" t="s">
        <v>1685</v>
      </c>
      <c r="Q1186" s="133" t="s">
        <v>1690</v>
      </c>
    </row>
    <row r="1187" spans="6:17" ht="14.5">
      <c r="F1187" s="51"/>
      <c r="G1187" t="s">
        <v>1263</v>
      </c>
      <c r="H1187" s="37">
        <v>62720</v>
      </c>
      <c r="I1187" s="37">
        <v>62705</v>
      </c>
      <c r="J1187" s="37">
        <v>25</v>
      </c>
      <c r="K1187" s="54">
        <v>25</v>
      </c>
      <c r="M1187"/>
      <c r="N1187" s="37">
        <v>62380</v>
      </c>
      <c r="O1187" s="37" t="s">
        <v>1259</v>
      </c>
      <c r="P1187" s="133" t="s">
        <v>1685</v>
      </c>
      <c r="Q1187" s="133" t="s">
        <v>1690</v>
      </c>
    </row>
    <row r="1188" spans="6:17" ht="14.5">
      <c r="F1188" s="51"/>
      <c r="G1188" t="s">
        <v>1264</v>
      </c>
      <c r="H1188" s="37">
        <v>59980</v>
      </c>
      <c r="I1188" s="37">
        <v>59498</v>
      </c>
      <c r="J1188" s="37">
        <v>16</v>
      </c>
      <c r="K1188" s="54">
        <v>16</v>
      </c>
      <c r="M1188"/>
      <c r="N1188" s="37">
        <v>62380</v>
      </c>
      <c r="O1188" s="37" t="s">
        <v>1405</v>
      </c>
      <c r="P1188" s="133" t="s">
        <v>1685</v>
      </c>
      <c r="Q1188" s="133" t="s">
        <v>1686</v>
      </c>
    </row>
    <row r="1189" spans="6:17" ht="14.5">
      <c r="F1189" s="51"/>
      <c r="G1189" t="s">
        <v>1265</v>
      </c>
      <c r="H1189" s="37">
        <v>59122</v>
      </c>
      <c r="I1189" s="37">
        <v>59499</v>
      </c>
      <c r="J1189" s="37">
        <v>25</v>
      </c>
      <c r="K1189" s="54">
        <v>25</v>
      </c>
      <c r="M1189"/>
      <c r="N1189" s="37">
        <v>62380</v>
      </c>
      <c r="O1189" s="37" t="s">
        <v>1415</v>
      </c>
      <c r="P1189" s="133" t="s">
        <v>1685</v>
      </c>
      <c r="Q1189" s="133" t="s">
        <v>1690</v>
      </c>
    </row>
    <row r="1190" spans="6:17" ht="14.5">
      <c r="F1190" s="51"/>
      <c r="G1190" t="s">
        <v>1266</v>
      </c>
      <c r="H1190" s="37">
        <v>59159</v>
      </c>
      <c r="I1190" s="37">
        <v>59500</v>
      </c>
      <c r="J1190" s="37">
        <v>16</v>
      </c>
      <c r="K1190" s="54">
        <v>16</v>
      </c>
      <c r="M1190"/>
      <c r="N1190" s="37">
        <v>62380</v>
      </c>
      <c r="O1190" s="37" t="s">
        <v>1492</v>
      </c>
      <c r="P1190" s="133" t="s">
        <v>1689</v>
      </c>
      <c r="Q1190" s="133" t="s">
        <v>1686</v>
      </c>
    </row>
    <row r="1191" spans="6:17" ht="14.5">
      <c r="F1191" s="51"/>
      <c r="G1191" t="s">
        <v>1267</v>
      </c>
      <c r="H1191" s="37">
        <v>62136</v>
      </c>
      <c r="I1191" s="37">
        <v>62706</v>
      </c>
      <c r="J1191" s="37">
        <v>25</v>
      </c>
      <c r="K1191" s="54">
        <v>25</v>
      </c>
      <c r="M1191"/>
      <c r="N1191" s="37">
        <v>62380</v>
      </c>
      <c r="O1191" s="37" t="s">
        <v>1578</v>
      </c>
      <c r="P1191" s="133" t="s">
        <v>1687</v>
      </c>
      <c r="Q1191" s="133" t="s">
        <v>1688</v>
      </c>
    </row>
    <row r="1192" spans="6:17" ht="14.5">
      <c r="F1192" s="51"/>
      <c r="G1192" t="s">
        <v>1268</v>
      </c>
      <c r="H1192" s="37">
        <v>62450</v>
      </c>
      <c r="I1192" s="37">
        <v>62708</v>
      </c>
      <c r="J1192" s="37">
        <v>16</v>
      </c>
      <c r="K1192" s="54">
        <v>16</v>
      </c>
      <c r="M1192"/>
      <c r="N1192" s="37">
        <v>62380</v>
      </c>
      <c r="O1192" s="37" t="s">
        <v>1604</v>
      </c>
      <c r="P1192" s="133" t="s">
        <v>1685</v>
      </c>
      <c r="Q1192" s="133" t="s">
        <v>1688</v>
      </c>
    </row>
    <row r="1193" spans="6:17" ht="14.5">
      <c r="F1193" s="51"/>
      <c r="G1193" t="s">
        <v>1269</v>
      </c>
      <c r="H1193" s="37">
        <v>62182</v>
      </c>
      <c r="I1193" s="37">
        <v>62709</v>
      </c>
      <c r="J1193" s="37">
        <v>16</v>
      </c>
      <c r="K1193" s="54">
        <v>16</v>
      </c>
      <c r="M1193"/>
      <c r="N1193" s="37">
        <v>62390</v>
      </c>
      <c r="O1193" s="37" t="s">
        <v>147</v>
      </c>
      <c r="P1193" s="133" t="s">
        <v>1685</v>
      </c>
      <c r="Q1193" s="133" t="s">
        <v>1688</v>
      </c>
    </row>
    <row r="1194" spans="6:17" ht="14.5">
      <c r="F1194" s="51"/>
      <c r="G1194" t="s">
        <v>1270</v>
      </c>
      <c r="H1194" s="37">
        <v>59870</v>
      </c>
      <c r="I1194" s="37">
        <v>59501</v>
      </c>
      <c r="J1194" s="37">
        <v>25</v>
      </c>
      <c r="K1194" s="54">
        <v>25</v>
      </c>
      <c r="M1194"/>
      <c r="N1194" s="37">
        <v>62390</v>
      </c>
      <c r="O1194" s="37" t="s">
        <v>166</v>
      </c>
      <c r="P1194" s="133" t="s">
        <v>1687</v>
      </c>
      <c r="Q1194" s="133" t="s">
        <v>1688</v>
      </c>
    </row>
    <row r="1195" spans="6:17" ht="14.5">
      <c r="F1195" s="51"/>
      <c r="G1195" t="s">
        <v>1271</v>
      </c>
      <c r="H1195" s="37">
        <v>59277</v>
      </c>
      <c r="I1195" s="37">
        <v>59502</v>
      </c>
      <c r="J1195" s="37">
        <v>25</v>
      </c>
      <c r="K1195" s="54">
        <v>25</v>
      </c>
      <c r="M1195"/>
      <c r="N1195" s="37">
        <v>62390</v>
      </c>
      <c r="O1195" s="37" t="s">
        <v>233</v>
      </c>
      <c r="P1195" s="133" t="s">
        <v>1689</v>
      </c>
      <c r="Q1195" s="133" t="s">
        <v>1686</v>
      </c>
    </row>
    <row r="1196" spans="6:17" ht="14.5">
      <c r="F1196" s="51"/>
      <c r="G1196" t="s">
        <v>1272</v>
      </c>
      <c r="H1196" s="37">
        <v>62990</v>
      </c>
      <c r="I1196" s="37">
        <v>62710</v>
      </c>
      <c r="J1196" s="37">
        <v>16</v>
      </c>
      <c r="K1196" s="54">
        <v>16</v>
      </c>
      <c r="M1196"/>
      <c r="N1196" s="37">
        <v>62390</v>
      </c>
      <c r="O1196" s="37" t="s">
        <v>299</v>
      </c>
      <c r="P1196" s="133" t="s">
        <v>1685</v>
      </c>
      <c r="Q1196" s="133" t="s">
        <v>1690</v>
      </c>
    </row>
    <row r="1197" spans="6:17" ht="14.5">
      <c r="F1197" s="51"/>
      <c r="G1197" t="s">
        <v>1273</v>
      </c>
      <c r="H1197" s="37">
        <v>62720</v>
      </c>
      <c r="I1197" s="37">
        <v>62711</v>
      </c>
      <c r="J1197" s="37">
        <v>25</v>
      </c>
      <c r="K1197" s="54">
        <v>25</v>
      </c>
      <c r="M1197"/>
      <c r="N1197" s="37">
        <v>62390</v>
      </c>
      <c r="O1197" s="37" t="s">
        <v>367</v>
      </c>
      <c r="P1197" s="133" t="s">
        <v>1685</v>
      </c>
      <c r="Q1197" s="133" t="s">
        <v>1690</v>
      </c>
    </row>
    <row r="1198" spans="6:17" ht="14.5">
      <c r="F1198" s="51"/>
      <c r="G1198" t="s">
        <v>1274</v>
      </c>
      <c r="H1198" s="37">
        <v>62173</v>
      </c>
      <c r="I1198" s="37">
        <v>62712</v>
      </c>
      <c r="J1198" s="37">
        <v>25</v>
      </c>
      <c r="K1198" s="54">
        <v>25</v>
      </c>
      <c r="M1198"/>
      <c r="N1198" s="37">
        <v>62390</v>
      </c>
      <c r="O1198" s="37" t="s">
        <v>645</v>
      </c>
      <c r="P1198" s="133" t="s">
        <v>1685</v>
      </c>
      <c r="Q1198" s="133" t="s">
        <v>1688</v>
      </c>
    </row>
    <row r="1199" spans="6:17" ht="14.5">
      <c r="F1199" s="51"/>
      <c r="G1199" t="s">
        <v>1275</v>
      </c>
      <c r="H1199" s="37">
        <v>62350</v>
      </c>
      <c r="I1199" s="37">
        <v>62713</v>
      </c>
      <c r="J1199" s="37">
        <v>25</v>
      </c>
      <c r="K1199" s="54">
        <v>25</v>
      </c>
      <c r="M1199"/>
      <c r="N1199" s="37">
        <v>62390</v>
      </c>
      <c r="O1199" s="37" t="s">
        <v>683</v>
      </c>
      <c r="P1199" s="133" t="s">
        <v>1687</v>
      </c>
      <c r="Q1199" s="133" t="s">
        <v>1688</v>
      </c>
    </row>
    <row r="1200" spans="6:17" ht="14.5">
      <c r="F1200" s="51"/>
      <c r="G1200" t="s">
        <v>1276</v>
      </c>
      <c r="H1200" s="37">
        <v>59550</v>
      </c>
      <c r="I1200" s="37">
        <v>59503</v>
      </c>
      <c r="J1200" s="37">
        <v>16</v>
      </c>
      <c r="K1200" s="54">
        <v>16</v>
      </c>
      <c r="M1200"/>
      <c r="N1200" s="37">
        <v>62390</v>
      </c>
      <c r="O1200" s="37" t="s">
        <v>744</v>
      </c>
      <c r="P1200" s="133" t="s">
        <v>1685</v>
      </c>
      <c r="Q1200" s="133" t="s">
        <v>1686</v>
      </c>
    </row>
    <row r="1201" spans="6:17" ht="14.5">
      <c r="F1201" s="51"/>
      <c r="G1201" t="s">
        <v>1277</v>
      </c>
      <c r="H1201" s="37">
        <v>62223</v>
      </c>
      <c r="I1201" s="37">
        <v>62714</v>
      </c>
      <c r="J1201" s="37">
        <v>25</v>
      </c>
      <c r="K1201" s="54">
        <v>25</v>
      </c>
      <c r="M1201"/>
      <c r="N1201" s="37">
        <v>62390</v>
      </c>
      <c r="O1201" s="37" t="s">
        <v>896</v>
      </c>
      <c r="P1201" s="133" t="s">
        <v>1685</v>
      </c>
      <c r="Q1201" s="133" t="s">
        <v>1688</v>
      </c>
    </row>
    <row r="1202" spans="6:17" ht="14.5">
      <c r="F1202" s="51"/>
      <c r="G1202" t="s">
        <v>1278</v>
      </c>
      <c r="H1202" s="37">
        <v>62450</v>
      </c>
      <c r="I1202" s="37">
        <v>62715</v>
      </c>
      <c r="J1202" s="37">
        <v>16</v>
      </c>
      <c r="K1202" s="54">
        <v>16</v>
      </c>
      <c r="M1202"/>
      <c r="N1202" s="37">
        <v>62390</v>
      </c>
      <c r="O1202" s="37" t="s">
        <v>1119</v>
      </c>
      <c r="P1202" s="133" t="s">
        <v>1685</v>
      </c>
      <c r="Q1202" s="133" t="s">
        <v>1688</v>
      </c>
    </row>
    <row r="1203" spans="6:17" ht="14.5">
      <c r="F1203" s="51"/>
      <c r="G1203" t="s">
        <v>1279</v>
      </c>
      <c r="H1203" s="37">
        <v>62610</v>
      </c>
      <c r="I1203" s="37">
        <v>62716</v>
      </c>
      <c r="J1203" s="37">
        <v>25</v>
      </c>
      <c r="K1203" s="54">
        <v>25</v>
      </c>
      <c r="M1203"/>
      <c r="N1203" s="37">
        <v>62390</v>
      </c>
      <c r="O1203" s="37" t="s">
        <v>1230</v>
      </c>
      <c r="P1203" s="133" t="s">
        <v>1685</v>
      </c>
      <c r="Q1203" s="133" t="s">
        <v>1690</v>
      </c>
    </row>
    <row r="1204" spans="6:17" ht="14.5">
      <c r="F1204" s="51"/>
      <c r="G1204" t="s">
        <v>1280</v>
      </c>
      <c r="H1204" s="37">
        <v>62130</v>
      </c>
      <c r="I1204" s="37">
        <v>62717</v>
      </c>
      <c r="J1204" s="37">
        <v>25</v>
      </c>
      <c r="K1204" s="54">
        <v>25</v>
      </c>
      <c r="M1204"/>
      <c r="N1204" s="37">
        <v>62390</v>
      </c>
      <c r="O1204" s="37" t="s">
        <v>1294</v>
      </c>
      <c r="P1204" s="133" t="s">
        <v>1685</v>
      </c>
      <c r="Q1204" s="133" t="s">
        <v>1688</v>
      </c>
    </row>
    <row r="1205" spans="6:17" ht="14.5">
      <c r="F1205" s="51"/>
      <c r="G1205" t="s">
        <v>1281</v>
      </c>
      <c r="H1205" s="37">
        <v>59172</v>
      </c>
      <c r="I1205" s="37">
        <v>59504</v>
      </c>
      <c r="J1205" s="37">
        <v>25</v>
      </c>
      <c r="K1205" s="54">
        <v>25</v>
      </c>
      <c r="M1205"/>
      <c r="N1205" s="37">
        <v>62390</v>
      </c>
      <c r="O1205" s="37" t="s">
        <v>1470</v>
      </c>
      <c r="P1205" s="133" t="s">
        <v>1687</v>
      </c>
      <c r="Q1205" s="133" t="s">
        <v>1686</v>
      </c>
    </row>
    <row r="1206" spans="6:17" ht="14.5">
      <c r="F1206" s="51"/>
      <c r="G1206" t="s">
        <v>1282</v>
      </c>
      <c r="H1206" s="37">
        <v>62118</v>
      </c>
      <c r="I1206" s="37">
        <v>62718</v>
      </c>
      <c r="J1206" s="37">
        <v>25</v>
      </c>
      <c r="K1206" s="54">
        <v>25</v>
      </c>
      <c r="M1206"/>
      <c r="N1206" s="37">
        <v>62390</v>
      </c>
      <c r="O1206" s="37" t="s">
        <v>1493</v>
      </c>
      <c r="P1206" s="133" t="s">
        <v>1685</v>
      </c>
      <c r="Q1206" s="133" t="s">
        <v>1688</v>
      </c>
    </row>
    <row r="1207" spans="6:17" ht="14.5">
      <c r="F1207" s="51"/>
      <c r="G1207" t="s">
        <v>1283</v>
      </c>
      <c r="H1207" s="37">
        <v>62770</v>
      </c>
      <c r="I1207" s="37">
        <v>62719</v>
      </c>
      <c r="J1207" s="37">
        <v>16</v>
      </c>
      <c r="K1207" s="54">
        <v>16</v>
      </c>
      <c r="M1207"/>
      <c r="N1207" s="37">
        <v>62390</v>
      </c>
      <c r="O1207" s="37" t="s">
        <v>1531</v>
      </c>
      <c r="P1207" s="133" t="s">
        <v>1685</v>
      </c>
      <c r="Q1207" s="133" t="s">
        <v>1690</v>
      </c>
    </row>
    <row r="1208" spans="6:17" ht="14.5">
      <c r="F1208" s="51"/>
      <c r="G1208" t="s">
        <v>1284</v>
      </c>
      <c r="H1208" s="37">
        <v>59990</v>
      </c>
      <c r="I1208" s="37">
        <v>59505</v>
      </c>
      <c r="J1208" s="37">
        <v>25</v>
      </c>
      <c r="K1208" s="54">
        <v>25</v>
      </c>
      <c r="M1208"/>
      <c r="N1208" s="37">
        <v>62390</v>
      </c>
      <c r="O1208" s="37" t="s">
        <v>1596</v>
      </c>
      <c r="P1208" s="133" t="s">
        <v>1687</v>
      </c>
      <c r="Q1208" s="133" t="s">
        <v>1686</v>
      </c>
    </row>
    <row r="1209" spans="6:17" ht="14.5">
      <c r="F1209" s="51"/>
      <c r="G1209" t="s">
        <v>1285</v>
      </c>
      <c r="H1209" s="37">
        <v>62120</v>
      </c>
      <c r="I1209" s="37">
        <v>62720</v>
      </c>
      <c r="J1209" s="37">
        <v>16</v>
      </c>
      <c r="K1209" s="54">
        <v>16</v>
      </c>
      <c r="M1209"/>
      <c r="N1209" s="37">
        <v>62400</v>
      </c>
      <c r="O1209" s="37" t="s">
        <v>264</v>
      </c>
      <c r="P1209" s="133" t="s">
        <v>1685</v>
      </c>
      <c r="Q1209" s="133" t="s">
        <v>1688</v>
      </c>
    </row>
    <row r="1210" spans="6:17" ht="14.5">
      <c r="F1210" s="51"/>
      <c r="G1210" t="s">
        <v>1286</v>
      </c>
      <c r="H1210" s="37">
        <v>59730</v>
      </c>
      <c r="I1210" s="37">
        <v>59506</v>
      </c>
      <c r="J1210" s="37">
        <v>16</v>
      </c>
      <c r="K1210" s="54">
        <v>16</v>
      </c>
      <c r="M1210"/>
      <c r="N1210" s="37">
        <v>62400</v>
      </c>
      <c r="O1210" s="37" t="s">
        <v>581</v>
      </c>
      <c r="P1210" s="133" t="s">
        <v>1685</v>
      </c>
      <c r="Q1210" s="133" t="s">
        <v>1686</v>
      </c>
    </row>
    <row r="1211" spans="6:17" ht="14.5">
      <c r="F1211" s="51"/>
      <c r="G1211" t="s">
        <v>1287</v>
      </c>
      <c r="H1211" s="37">
        <v>59790</v>
      </c>
      <c r="I1211" s="37">
        <v>59507</v>
      </c>
      <c r="J1211" s="37">
        <v>25</v>
      </c>
      <c r="K1211" s="54">
        <v>50</v>
      </c>
      <c r="M1211"/>
      <c r="N1211" s="37">
        <v>62400</v>
      </c>
      <c r="O1211" s="37" t="s">
        <v>955</v>
      </c>
      <c r="P1211" s="133" t="s">
        <v>1692</v>
      </c>
      <c r="Q1211" s="133" t="s">
        <v>1691</v>
      </c>
    </row>
    <row r="1212" spans="6:17" ht="14.5">
      <c r="F1212" s="51"/>
      <c r="G1212" t="s">
        <v>1288</v>
      </c>
      <c r="H1212" s="37">
        <v>59223</v>
      </c>
      <c r="I1212" s="37">
        <v>59508</v>
      </c>
      <c r="J1212" s="37">
        <v>25</v>
      </c>
      <c r="K1212" s="54">
        <v>30</v>
      </c>
      <c r="M1212"/>
      <c r="N1212" s="37">
        <v>62410</v>
      </c>
      <c r="O1212" s="37" t="s">
        <v>243</v>
      </c>
      <c r="P1212" s="133" t="s">
        <v>1692</v>
      </c>
      <c r="Q1212" s="133" t="s">
        <v>1691</v>
      </c>
    </row>
    <row r="1213" spans="6:17" ht="14.5">
      <c r="F1213" s="51"/>
      <c r="G1213" t="s">
        <v>1289</v>
      </c>
      <c r="H1213" s="37">
        <v>59286</v>
      </c>
      <c r="I1213" s="37">
        <v>59509</v>
      </c>
      <c r="J1213" s="37">
        <v>25</v>
      </c>
      <c r="K1213" s="54">
        <v>25</v>
      </c>
      <c r="M1213"/>
      <c r="N1213" s="37">
        <v>62410</v>
      </c>
      <c r="O1213" s="37" t="s">
        <v>831</v>
      </c>
      <c r="P1213" s="133" t="s">
        <v>1687</v>
      </c>
      <c r="Q1213" s="133" t="s">
        <v>1688</v>
      </c>
    </row>
    <row r="1214" spans="6:17" ht="14.5">
      <c r="F1214" s="51"/>
      <c r="G1214" t="s">
        <v>1290</v>
      </c>
      <c r="H1214" s="37">
        <v>62120</v>
      </c>
      <c r="I1214" s="37">
        <v>62721</v>
      </c>
      <c r="J1214" s="37">
        <v>25</v>
      </c>
      <c r="K1214" s="54">
        <v>25</v>
      </c>
      <c r="M1214"/>
      <c r="N1214" s="37">
        <v>62410</v>
      </c>
      <c r="O1214" s="37" t="s">
        <v>1047</v>
      </c>
      <c r="P1214" s="133" t="s">
        <v>1685</v>
      </c>
      <c r="Q1214" s="133" t="s">
        <v>1690</v>
      </c>
    </row>
    <row r="1215" spans="6:17" ht="14.5">
      <c r="F1215" s="51"/>
      <c r="G1215" t="s">
        <v>1291</v>
      </c>
      <c r="H1215" s="37">
        <v>59230</v>
      </c>
      <c r="I1215" s="37">
        <v>59511</v>
      </c>
      <c r="J1215" s="37">
        <v>25</v>
      </c>
      <c r="K1215" s="54">
        <v>25</v>
      </c>
      <c r="M1215"/>
      <c r="N1215" s="37">
        <v>62410</v>
      </c>
      <c r="O1215" s="37" t="s">
        <v>1601</v>
      </c>
      <c r="P1215" s="133" t="s">
        <v>1685</v>
      </c>
      <c r="Q1215" s="133" t="s">
        <v>1686</v>
      </c>
    </row>
    <row r="1216" spans="6:17" ht="14.5">
      <c r="F1216" s="51"/>
      <c r="G1216" t="s">
        <v>1292</v>
      </c>
      <c r="H1216" s="37">
        <v>59100</v>
      </c>
      <c r="I1216" s="37">
        <v>59512</v>
      </c>
      <c r="J1216" s="37">
        <v>25</v>
      </c>
      <c r="K1216" s="54">
        <v>50</v>
      </c>
      <c r="M1216"/>
      <c r="N1216" s="37">
        <v>62420</v>
      </c>
      <c r="O1216" s="37" t="s">
        <v>285</v>
      </c>
      <c r="P1216" s="133" t="s">
        <v>1692</v>
      </c>
      <c r="Q1216" s="133" t="s">
        <v>1691</v>
      </c>
    </row>
    <row r="1217" spans="6:17" ht="14.5">
      <c r="F1217" s="51"/>
      <c r="G1217" t="s">
        <v>1293</v>
      </c>
      <c r="H1217" s="37">
        <v>59169</v>
      </c>
      <c r="I1217" s="37">
        <v>59513</v>
      </c>
      <c r="J1217" s="37">
        <v>25</v>
      </c>
      <c r="K1217" s="54">
        <v>25</v>
      </c>
      <c r="M1217"/>
      <c r="N1217" s="37">
        <v>62430</v>
      </c>
      <c r="O1217" s="37" t="s">
        <v>1376</v>
      </c>
      <c r="P1217" s="133" t="s">
        <v>1687</v>
      </c>
      <c r="Q1217" s="133" t="s">
        <v>1688</v>
      </c>
    </row>
    <row r="1218" spans="6:17" ht="14.5">
      <c r="F1218" s="51"/>
      <c r="G1218" t="s">
        <v>1294</v>
      </c>
      <c r="H1218" s="37">
        <v>62390</v>
      </c>
      <c r="I1218" s="37">
        <v>62722</v>
      </c>
      <c r="J1218" s="37">
        <v>16</v>
      </c>
      <c r="K1218" s="54">
        <v>16</v>
      </c>
      <c r="M1218"/>
      <c r="N1218" s="37">
        <v>62440</v>
      </c>
      <c r="O1218" s="37" t="s">
        <v>748</v>
      </c>
      <c r="P1218" s="133" t="s">
        <v>1685</v>
      </c>
      <c r="Q1218" s="133" t="s">
        <v>1688</v>
      </c>
    </row>
    <row r="1219" spans="6:17" ht="14.5">
      <c r="F1219" s="51"/>
      <c r="G1219" t="s">
        <v>1295</v>
      </c>
      <c r="H1219" s="37">
        <v>59131</v>
      </c>
      <c r="I1219" s="37">
        <v>59514</v>
      </c>
      <c r="J1219" s="37">
        <v>25</v>
      </c>
      <c r="K1219" s="54">
        <v>25</v>
      </c>
      <c r="M1219"/>
      <c r="N1219" s="37">
        <v>62450</v>
      </c>
      <c r="O1219" s="37" t="s">
        <v>173</v>
      </c>
      <c r="P1219" s="133" t="s">
        <v>1687</v>
      </c>
      <c r="Q1219" s="133" t="s">
        <v>1686</v>
      </c>
    </row>
    <row r="1220" spans="6:17" ht="14.5">
      <c r="F1220" s="51"/>
      <c r="G1220" t="s">
        <v>1296</v>
      </c>
      <c r="H1220" s="37">
        <v>62870</v>
      </c>
      <c r="I1220" s="37">
        <v>62723</v>
      </c>
      <c r="J1220" s="37">
        <v>25</v>
      </c>
      <c r="K1220" s="54">
        <v>25</v>
      </c>
      <c r="M1220"/>
      <c r="N1220" s="37">
        <v>62450</v>
      </c>
      <c r="O1220" s="37" t="s">
        <v>197</v>
      </c>
      <c r="P1220" s="133" t="s">
        <v>1685</v>
      </c>
      <c r="Q1220" s="133" t="s">
        <v>1690</v>
      </c>
    </row>
    <row r="1221" spans="6:17" ht="14.5">
      <c r="F1221" s="51"/>
      <c r="G1221" t="s">
        <v>1297</v>
      </c>
      <c r="H1221" s="37">
        <v>59220</v>
      </c>
      <c r="I1221" s="37">
        <v>59515</v>
      </c>
      <c r="J1221" s="37">
        <v>25</v>
      </c>
      <c r="K1221" s="54">
        <v>25</v>
      </c>
      <c r="M1221"/>
      <c r="N1221" s="37">
        <v>62450</v>
      </c>
      <c r="O1221" s="37" t="s">
        <v>201</v>
      </c>
      <c r="P1221" s="133" t="s">
        <v>1687</v>
      </c>
      <c r="Q1221" s="133" t="s">
        <v>1686</v>
      </c>
    </row>
    <row r="1222" spans="6:17" ht="14.5">
      <c r="F1222" s="51"/>
      <c r="G1222" t="s">
        <v>1298</v>
      </c>
      <c r="H1222" s="37">
        <v>62320</v>
      </c>
      <c r="I1222" s="37">
        <v>62724</v>
      </c>
      <c r="J1222" s="37">
        <v>25</v>
      </c>
      <c r="K1222" s="54">
        <v>30</v>
      </c>
      <c r="M1222"/>
      <c r="N1222" s="37">
        <v>62450</v>
      </c>
      <c r="O1222" s="37" t="s">
        <v>222</v>
      </c>
      <c r="P1222" s="133" t="s">
        <v>1687</v>
      </c>
      <c r="Q1222" s="133" t="s">
        <v>1688</v>
      </c>
    </row>
    <row r="1223" spans="6:17" ht="14.5">
      <c r="F1223" s="51"/>
      <c r="G1223" t="s">
        <v>1299</v>
      </c>
      <c r="H1223" s="37">
        <v>62990</v>
      </c>
      <c r="I1223" s="37">
        <v>62725</v>
      </c>
      <c r="J1223" s="37">
        <v>16</v>
      </c>
      <c r="K1223" s="54">
        <v>16</v>
      </c>
      <c r="M1223"/>
      <c r="N1223" s="37">
        <v>62450</v>
      </c>
      <c r="O1223" s="37" t="s">
        <v>268</v>
      </c>
      <c r="P1223" s="133" t="s">
        <v>1685</v>
      </c>
      <c r="Q1223" s="133" t="s">
        <v>1690</v>
      </c>
    </row>
    <row r="1224" spans="6:17" ht="14.5">
      <c r="F1224" s="51"/>
      <c r="G1224" t="s">
        <v>1300</v>
      </c>
      <c r="H1224" s="37">
        <v>59285</v>
      </c>
      <c r="I1224" s="37">
        <v>59516</v>
      </c>
      <c r="J1224" s="37">
        <v>16</v>
      </c>
      <c r="K1224" s="54">
        <v>16</v>
      </c>
      <c r="M1224"/>
      <c r="N1224" s="37">
        <v>62450</v>
      </c>
      <c r="O1224" s="37" t="s">
        <v>280</v>
      </c>
      <c r="P1224" s="133" t="s">
        <v>1685</v>
      </c>
      <c r="Q1224" s="133" t="s">
        <v>1690</v>
      </c>
    </row>
    <row r="1225" spans="6:17" ht="14.5">
      <c r="F1225" s="51"/>
      <c r="G1225" t="s">
        <v>1301</v>
      </c>
      <c r="H1225" s="37">
        <v>59530</v>
      </c>
      <c r="I1225" s="37">
        <v>59518</v>
      </c>
      <c r="J1225" s="37">
        <v>25</v>
      </c>
      <c r="K1225" s="54">
        <v>25</v>
      </c>
      <c r="M1225"/>
      <c r="N1225" s="37">
        <v>62450</v>
      </c>
      <c r="O1225" s="37" t="s">
        <v>608</v>
      </c>
      <c r="P1225" s="133" t="s">
        <v>1685</v>
      </c>
      <c r="Q1225" s="133" t="s">
        <v>1686</v>
      </c>
    </row>
    <row r="1226" spans="6:17" ht="14.5">
      <c r="F1226" s="51"/>
      <c r="G1226" t="s">
        <v>1302</v>
      </c>
      <c r="H1226" s="37">
        <v>62310</v>
      </c>
      <c r="I1226" s="37">
        <v>62726</v>
      </c>
      <c r="J1226" s="37">
        <v>16</v>
      </c>
      <c r="K1226" s="54">
        <v>16</v>
      </c>
      <c r="M1226"/>
      <c r="N1226" s="37">
        <v>62450</v>
      </c>
      <c r="O1226" s="37" t="s">
        <v>660</v>
      </c>
      <c r="P1226" s="133" t="s">
        <v>1685</v>
      </c>
      <c r="Q1226" s="133" t="s">
        <v>1690</v>
      </c>
    </row>
    <row r="1227" spans="6:17" ht="14.5">
      <c r="F1227" s="51"/>
      <c r="G1227" t="s">
        <v>1303</v>
      </c>
      <c r="H1227" s="37">
        <v>62620</v>
      </c>
      <c r="I1227" s="37">
        <v>62727</v>
      </c>
      <c r="J1227" s="37">
        <v>25</v>
      </c>
      <c r="K1227" s="54">
        <v>25</v>
      </c>
      <c r="M1227"/>
      <c r="N1227" s="37">
        <v>62450</v>
      </c>
      <c r="O1227" s="37" t="s">
        <v>714</v>
      </c>
      <c r="P1227" s="133" t="s">
        <v>1687</v>
      </c>
      <c r="Q1227" s="133" t="s">
        <v>1688</v>
      </c>
    </row>
    <row r="1228" spans="6:17" ht="14.5">
      <c r="F1228" s="51"/>
      <c r="G1228" t="s">
        <v>1304</v>
      </c>
      <c r="H1228" s="37">
        <v>62860</v>
      </c>
      <c r="I1228" s="37">
        <v>62728</v>
      </c>
      <c r="J1228" s="37">
        <v>16</v>
      </c>
      <c r="K1228" s="54">
        <v>16</v>
      </c>
      <c r="M1228"/>
      <c r="N1228" s="37">
        <v>62450</v>
      </c>
      <c r="O1228" s="37" t="s">
        <v>900</v>
      </c>
      <c r="P1228" s="133" t="s">
        <v>1685</v>
      </c>
      <c r="Q1228" s="133" t="s">
        <v>1688</v>
      </c>
    </row>
    <row r="1229" spans="6:17" ht="14.5">
      <c r="F1229" s="51"/>
      <c r="G1229" t="s">
        <v>1305</v>
      </c>
      <c r="H1229" s="37">
        <v>59226</v>
      </c>
      <c r="I1229" s="37">
        <v>59519</v>
      </c>
      <c r="J1229" s="37">
        <v>25</v>
      </c>
      <c r="K1229" s="54">
        <v>25</v>
      </c>
      <c r="M1229"/>
      <c r="N1229" s="37">
        <v>62450</v>
      </c>
      <c r="O1229" s="37" t="s">
        <v>903</v>
      </c>
      <c r="P1229" s="133" t="s">
        <v>1685</v>
      </c>
      <c r="Q1229" s="133" t="s">
        <v>1686</v>
      </c>
    </row>
    <row r="1230" spans="6:17" ht="14.5">
      <c r="F1230" s="51"/>
      <c r="G1230" t="s">
        <v>1306</v>
      </c>
      <c r="H1230" s="37">
        <v>62650</v>
      </c>
      <c r="I1230" s="37">
        <v>62729</v>
      </c>
      <c r="J1230" s="37">
        <v>16</v>
      </c>
      <c r="K1230" s="54">
        <v>16</v>
      </c>
      <c r="M1230"/>
      <c r="N1230" s="37">
        <v>62450</v>
      </c>
      <c r="O1230" s="37" t="s">
        <v>947</v>
      </c>
      <c r="P1230" s="133" t="s">
        <v>1685</v>
      </c>
      <c r="Q1230" s="133" t="s">
        <v>1690</v>
      </c>
    </row>
    <row r="1231" spans="6:17" ht="14.5">
      <c r="F1231" s="51"/>
      <c r="G1231" t="s">
        <v>1307</v>
      </c>
      <c r="H1231" s="37">
        <v>59281</v>
      </c>
      <c r="I1231" s="37">
        <v>59520</v>
      </c>
      <c r="J1231" s="37">
        <v>25</v>
      </c>
      <c r="K1231" s="54">
        <v>25</v>
      </c>
      <c r="M1231"/>
      <c r="N1231" s="37">
        <v>62450</v>
      </c>
      <c r="O1231" s="37" t="s">
        <v>1022</v>
      </c>
      <c r="P1231" s="133" t="s">
        <v>1689</v>
      </c>
      <c r="Q1231" s="133" t="s">
        <v>1686</v>
      </c>
    </row>
    <row r="1232" spans="6:17" ht="14.5">
      <c r="F1232" s="51"/>
      <c r="G1232" t="s">
        <v>1308</v>
      </c>
      <c r="H1232" s="37">
        <v>62370</v>
      </c>
      <c r="I1232" s="37">
        <v>62730</v>
      </c>
      <c r="J1232" s="37">
        <v>25</v>
      </c>
      <c r="K1232" s="54">
        <v>25</v>
      </c>
      <c r="M1232"/>
      <c r="N1232" s="37">
        <v>62450</v>
      </c>
      <c r="O1232" s="37" t="s">
        <v>1081</v>
      </c>
      <c r="P1232" s="133" t="s">
        <v>1685</v>
      </c>
      <c r="Q1232" s="133" t="s">
        <v>1690</v>
      </c>
    </row>
    <row r="1233" spans="6:17" ht="14.5">
      <c r="F1233" s="51"/>
      <c r="G1233" t="s">
        <v>1309</v>
      </c>
      <c r="H1233" s="37">
        <v>62124</v>
      </c>
      <c r="I1233" s="37">
        <v>62731</v>
      </c>
      <c r="J1233" s="37">
        <v>16</v>
      </c>
      <c r="K1233" s="54">
        <v>16</v>
      </c>
      <c r="M1233"/>
      <c r="N1233" s="37">
        <v>62450</v>
      </c>
      <c r="O1233" s="37" t="s">
        <v>1268</v>
      </c>
      <c r="P1233" s="133" t="s">
        <v>1685</v>
      </c>
      <c r="Q1233" s="133" t="s">
        <v>1688</v>
      </c>
    </row>
    <row r="1234" spans="6:17" ht="14.5">
      <c r="F1234" s="51"/>
      <c r="G1234" t="s">
        <v>1310</v>
      </c>
      <c r="H1234" s="37">
        <v>62550</v>
      </c>
      <c r="I1234" s="37">
        <v>62732</v>
      </c>
      <c r="J1234" s="37">
        <v>16</v>
      </c>
      <c r="K1234" s="54">
        <v>16</v>
      </c>
      <c r="M1234"/>
      <c r="N1234" s="37">
        <v>62450</v>
      </c>
      <c r="O1234" s="37" t="s">
        <v>1278</v>
      </c>
      <c r="P1234" s="133" t="s">
        <v>1685</v>
      </c>
      <c r="Q1234" s="133" t="s">
        <v>1688</v>
      </c>
    </row>
    <row r="1235" spans="6:17" ht="14.5">
      <c r="F1235" s="51"/>
      <c r="G1235" t="s">
        <v>1311</v>
      </c>
      <c r="H1235" s="37">
        <v>62111</v>
      </c>
      <c r="I1235" s="37">
        <v>62733</v>
      </c>
      <c r="J1235" s="37">
        <v>16</v>
      </c>
      <c r="K1235" s="54">
        <v>16</v>
      </c>
      <c r="M1235"/>
      <c r="N1235" s="37">
        <v>62450</v>
      </c>
      <c r="O1235" s="37" t="s">
        <v>1524</v>
      </c>
      <c r="P1235" s="133" t="s">
        <v>1685</v>
      </c>
      <c r="Q1235" s="133" t="s">
        <v>1688</v>
      </c>
    </row>
    <row r="1236" spans="6:17" ht="14.5">
      <c r="F1236" s="51"/>
      <c r="G1236" t="s">
        <v>1312</v>
      </c>
      <c r="H1236" s="37">
        <v>62490</v>
      </c>
      <c r="I1236" s="37">
        <v>62734</v>
      </c>
      <c r="J1236" s="37">
        <v>25</v>
      </c>
      <c r="K1236" s="54">
        <v>25</v>
      </c>
      <c r="M1236"/>
      <c r="N1236" s="37">
        <v>62450</v>
      </c>
      <c r="O1236" s="37" t="s">
        <v>1567</v>
      </c>
      <c r="P1236" s="133" t="s">
        <v>1685</v>
      </c>
      <c r="Q1236" s="133" t="s">
        <v>1688</v>
      </c>
    </row>
    <row r="1237" spans="6:17" ht="14.5">
      <c r="F1237" s="51"/>
      <c r="G1237" t="s">
        <v>1313</v>
      </c>
      <c r="H1237" s="37">
        <v>62113</v>
      </c>
      <c r="I1237" s="37">
        <v>62735</v>
      </c>
      <c r="J1237" s="37">
        <v>25</v>
      </c>
      <c r="K1237" s="54">
        <v>25</v>
      </c>
      <c r="M1237"/>
      <c r="N1237" s="37">
        <v>62460</v>
      </c>
      <c r="O1237" s="37" t="s">
        <v>504</v>
      </c>
      <c r="P1237" s="133" t="s">
        <v>1687</v>
      </c>
      <c r="Q1237" s="133" t="s">
        <v>1688</v>
      </c>
    </row>
    <row r="1238" spans="6:17" ht="14.5">
      <c r="F1238" s="51"/>
      <c r="G1238" t="s">
        <v>1314</v>
      </c>
      <c r="H1238" s="37">
        <v>59554</v>
      </c>
      <c r="I1238" s="37">
        <v>59521</v>
      </c>
      <c r="J1238" s="37">
        <v>25</v>
      </c>
      <c r="K1238" s="54">
        <v>25</v>
      </c>
      <c r="M1238"/>
      <c r="N1238" s="37">
        <v>62460</v>
      </c>
      <c r="O1238" s="37" t="s">
        <v>507</v>
      </c>
      <c r="P1238" s="133" t="s">
        <v>1689</v>
      </c>
      <c r="Q1238" s="133" t="s">
        <v>1686</v>
      </c>
    </row>
    <row r="1239" spans="6:17" ht="14.5">
      <c r="F1239" s="51"/>
      <c r="G1239" t="s">
        <v>1315</v>
      </c>
      <c r="H1239" s="37">
        <v>59390</v>
      </c>
      <c r="I1239" s="37">
        <v>59522</v>
      </c>
      <c r="J1239" s="37">
        <v>25</v>
      </c>
      <c r="K1239" s="54">
        <v>25</v>
      </c>
      <c r="M1239"/>
      <c r="N1239" s="37">
        <v>62460</v>
      </c>
      <c r="O1239" s="37" t="s">
        <v>1164</v>
      </c>
      <c r="P1239" s="133" t="s">
        <v>1692</v>
      </c>
      <c r="Q1239" s="133" t="s">
        <v>1691</v>
      </c>
    </row>
    <row r="1240" spans="6:17" ht="14.5">
      <c r="F1240" s="51"/>
      <c r="G1240" t="s">
        <v>1316</v>
      </c>
      <c r="H1240" s="37">
        <v>62840</v>
      </c>
      <c r="I1240" s="37">
        <v>62736</v>
      </c>
      <c r="J1240" s="37">
        <v>25</v>
      </c>
      <c r="K1240" s="54">
        <v>25</v>
      </c>
      <c r="M1240"/>
      <c r="N1240" s="37">
        <v>62470</v>
      </c>
      <c r="O1240" s="37" t="s">
        <v>383</v>
      </c>
      <c r="P1240" s="133" t="s">
        <v>1685</v>
      </c>
      <c r="Q1240" s="133" t="s">
        <v>1690</v>
      </c>
    </row>
    <row r="1241" spans="6:17" ht="14.5">
      <c r="F1241" s="51"/>
      <c r="G1241" t="s">
        <v>1317</v>
      </c>
      <c r="H1241" s="37">
        <v>59262</v>
      </c>
      <c r="I1241" s="37">
        <v>59523</v>
      </c>
      <c r="J1241" s="37">
        <v>25</v>
      </c>
      <c r="K1241" s="54">
        <v>25</v>
      </c>
      <c r="M1241"/>
      <c r="N1241" s="37">
        <v>62470</v>
      </c>
      <c r="O1241" s="37" t="s">
        <v>385</v>
      </c>
      <c r="P1241" s="133" t="s">
        <v>1692</v>
      </c>
      <c r="Q1241" s="133" t="s">
        <v>1691</v>
      </c>
    </row>
    <row r="1242" spans="6:17" ht="14.5">
      <c r="F1242" s="51"/>
      <c r="G1242" t="s">
        <v>1318</v>
      </c>
      <c r="H1242" s="37">
        <v>59184</v>
      </c>
      <c r="I1242" s="37">
        <v>59524</v>
      </c>
      <c r="J1242" s="37">
        <v>25</v>
      </c>
      <c r="K1242" s="54">
        <v>30</v>
      </c>
      <c r="M1242"/>
      <c r="N1242" s="37">
        <v>62480</v>
      </c>
      <c r="O1242" s="37" t="s">
        <v>897</v>
      </c>
      <c r="P1242" s="133" t="s">
        <v>1692</v>
      </c>
      <c r="Q1242" s="133" t="s">
        <v>1691</v>
      </c>
    </row>
    <row r="1243" spans="6:17" ht="14.5">
      <c r="F1243" s="51"/>
      <c r="G1243" t="s">
        <v>1319</v>
      </c>
      <c r="H1243" s="37">
        <v>59177</v>
      </c>
      <c r="I1243" s="37">
        <v>59525</v>
      </c>
      <c r="J1243" s="37">
        <v>25</v>
      </c>
      <c r="K1243" s="54">
        <v>30</v>
      </c>
      <c r="M1243"/>
      <c r="N1243" s="37">
        <v>62490</v>
      </c>
      <c r="O1243" s="37" t="s">
        <v>242</v>
      </c>
      <c r="P1243" s="133" t="s">
        <v>1685</v>
      </c>
      <c r="Q1243" s="133" t="s">
        <v>1686</v>
      </c>
    </row>
    <row r="1244" spans="6:17" ht="14.5">
      <c r="F1244" s="51"/>
      <c r="G1244" t="s">
        <v>1320</v>
      </c>
      <c r="H1244" s="37">
        <v>62114</v>
      </c>
      <c r="I1244" s="37">
        <v>62737</v>
      </c>
      <c r="J1244" s="37">
        <v>25</v>
      </c>
      <c r="K1244" s="54">
        <v>25</v>
      </c>
      <c r="M1244"/>
      <c r="N1244" s="37">
        <v>62490</v>
      </c>
      <c r="O1244" s="37" t="s">
        <v>662</v>
      </c>
      <c r="P1244" s="133" t="s">
        <v>1687</v>
      </c>
      <c r="Q1244" s="133" t="s">
        <v>1688</v>
      </c>
    </row>
    <row r="1245" spans="6:17" ht="14.5">
      <c r="F1245" s="51"/>
      <c r="G1245" t="s">
        <v>1321</v>
      </c>
      <c r="H1245" s="37">
        <v>62310</v>
      </c>
      <c r="I1245" s="37">
        <v>62738</v>
      </c>
      <c r="J1245" s="37">
        <v>16</v>
      </c>
      <c r="K1245" s="54">
        <v>16</v>
      </c>
      <c r="M1245"/>
      <c r="N1245" s="37">
        <v>62490</v>
      </c>
      <c r="O1245" s="37" t="s">
        <v>846</v>
      </c>
      <c r="P1245" s="133" t="s">
        <v>1685</v>
      </c>
      <c r="Q1245" s="133" t="s">
        <v>1690</v>
      </c>
    </row>
    <row r="1246" spans="6:17" ht="14.5">
      <c r="F1246" s="51"/>
      <c r="G1246" t="s">
        <v>1322</v>
      </c>
      <c r="H1246" s="37">
        <v>62860</v>
      </c>
      <c r="I1246" s="37">
        <v>62739</v>
      </c>
      <c r="J1246" s="37">
        <v>16</v>
      </c>
      <c r="K1246" s="54">
        <v>16</v>
      </c>
      <c r="M1246"/>
      <c r="N1246" s="37">
        <v>62490</v>
      </c>
      <c r="O1246" s="37" t="s">
        <v>1133</v>
      </c>
      <c r="P1246" s="133" t="s">
        <v>1685</v>
      </c>
      <c r="Q1246" s="133" t="s">
        <v>1688</v>
      </c>
    </row>
    <row r="1247" spans="6:17" ht="14.5">
      <c r="F1247" s="51"/>
      <c r="G1247" t="s">
        <v>1323</v>
      </c>
      <c r="H1247" s="37">
        <v>62550</v>
      </c>
      <c r="I1247" s="37">
        <v>62740</v>
      </c>
      <c r="J1247" s="37">
        <v>16</v>
      </c>
      <c r="K1247" s="54">
        <v>16</v>
      </c>
      <c r="M1247"/>
      <c r="N1247" s="37">
        <v>62490</v>
      </c>
      <c r="O1247" s="37" t="s">
        <v>1224</v>
      </c>
      <c r="P1247" s="133" t="s">
        <v>1685</v>
      </c>
      <c r="Q1247" s="133" t="s">
        <v>1688</v>
      </c>
    </row>
    <row r="1248" spans="6:17" ht="14.5">
      <c r="F1248" s="51"/>
      <c r="G1248" t="s">
        <v>1324</v>
      </c>
      <c r="H1248" s="37">
        <v>62760</v>
      </c>
      <c r="I1248" s="37">
        <v>62741</v>
      </c>
      <c r="J1248" s="37">
        <v>16</v>
      </c>
      <c r="K1248" s="54">
        <v>16</v>
      </c>
      <c r="M1248"/>
      <c r="N1248" s="37">
        <v>62490</v>
      </c>
      <c r="O1248" s="37" t="s">
        <v>1312</v>
      </c>
      <c r="P1248" s="133" t="s">
        <v>1685</v>
      </c>
      <c r="Q1248" s="133" t="s">
        <v>1688</v>
      </c>
    </row>
    <row r="1249" spans="6:17" ht="14.5">
      <c r="F1249" s="51"/>
      <c r="G1249" t="s">
        <v>1325</v>
      </c>
      <c r="H1249" s="37">
        <v>59230</v>
      </c>
      <c r="I1249" s="37">
        <v>59526</v>
      </c>
      <c r="J1249" s="37">
        <v>25</v>
      </c>
      <c r="K1249" s="54">
        <v>25</v>
      </c>
      <c r="M1249"/>
      <c r="N1249" s="37">
        <v>62490</v>
      </c>
      <c r="O1249" s="37" t="s">
        <v>1473</v>
      </c>
      <c r="P1249" s="133" t="s">
        <v>1687</v>
      </c>
      <c r="Q1249" s="133" t="s">
        <v>1686</v>
      </c>
    </row>
    <row r="1250" spans="6:17" ht="14.5">
      <c r="F1250" s="51"/>
      <c r="G1250" t="s">
        <v>1326</v>
      </c>
      <c r="H1250" s="37">
        <v>59350</v>
      </c>
      <c r="I1250" s="37">
        <v>59527</v>
      </c>
      <c r="J1250" s="37">
        <v>25</v>
      </c>
      <c r="K1250" s="54">
        <v>50</v>
      </c>
      <c r="M1250"/>
      <c r="N1250" s="37">
        <v>62490</v>
      </c>
      <c r="O1250" s="37" t="s">
        <v>1541</v>
      </c>
      <c r="P1250" s="133" t="s">
        <v>1692</v>
      </c>
      <c r="Q1250" s="133" t="s">
        <v>1691</v>
      </c>
    </row>
    <row r="1251" spans="6:17" ht="14.5">
      <c r="F1251" s="51"/>
      <c r="G1251" t="s">
        <v>1327</v>
      </c>
      <c r="H1251" s="37">
        <v>59188</v>
      </c>
      <c r="I1251" s="37">
        <v>59528</v>
      </c>
      <c r="J1251" s="37">
        <v>16</v>
      </c>
      <c r="K1251" s="54">
        <v>16</v>
      </c>
      <c r="M1251"/>
      <c r="N1251" s="37">
        <v>62500</v>
      </c>
      <c r="O1251" s="37" t="s">
        <v>305</v>
      </c>
      <c r="P1251" s="133" t="s">
        <v>1685</v>
      </c>
      <c r="Q1251" s="133" t="s">
        <v>1686</v>
      </c>
    </row>
    <row r="1252" spans="6:17" ht="14.5">
      <c r="F1252" s="51"/>
      <c r="G1252" t="s">
        <v>1328</v>
      </c>
      <c r="H1252" s="37">
        <v>59440</v>
      </c>
      <c r="I1252" s="37">
        <v>59529</v>
      </c>
      <c r="J1252" s="37">
        <v>25</v>
      </c>
      <c r="K1252" s="54">
        <v>25</v>
      </c>
      <c r="M1252"/>
      <c r="N1252" s="37">
        <v>62500</v>
      </c>
      <c r="O1252" s="37" t="s">
        <v>437</v>
      </c>
      <c r="P1252" s="133" t="s">
        <v>1685</v>
      </c>
      <c r="Q1252" s="133" t="s">
        <v>1686</v>
      </c>
    </row>
    <row r="1253" spans="6:17" ht="14.5">
      <c r="F1253" s="51"/>
      <c r="G1253" t="s">
        <v>1328</v>
      </c>
      <c r="H1253" s="37">
        <v>59440</v>
      </c>
      <c r="I1253" s="37">
        <v>59529</v>
      </c>
      <c r="J1253" s="37">
        <v>25</v>
      </c>
      <c r="K1253" s="54">
        <v>25</v>
      </c>
      <c r="M1253"/>
      <c r="N1253" s="37">
        <v>62500</v>
      </c>
      <c r="O1253" s="37" t="s">
        <v>928</v>
      </c>
      <c r="P1253" s="133" t="s">
        <v>1685</v>
      </c>
      <c r="Q1253" s="133" t="s">
        <v>1686</v>
      </c>
    </row>
    <row r="1254" spans="6:17" ht="14.5">
      <c r="F1254" s="51"/>
      <c r="G1254" t="s">
        <v>1329</v>
      </c>
      <c r="H1254" s="37">
        <v>59163</v>
      </c>
      <c r="I1254" s="37">
        <v>59530</v>
      </c>
      <c r="J1254" s="37">
        <v>25</v>
      </c>
      <c r="K1254" s="54">
        <v>25</v>
      </c>
      <c r="M1254"/>
      <c r="N1254" s="37">
        <v>62500</v>
      </c>
      <c r="O1254" s="37" t="s">
        <v>1217</v>
      </c>
      <c r="P1254" s="133" t="s">
        <v>1687</v>
      </c>
      <c r="Q1254" s="133" t="s">
        <v>1686</v>
      </c>
    </row>
    <row r="1255" spans="6:17" ht="14.5">
      <c r="F1255" s="51"/>
      <c r="G1255" t="s">
        <v>1330</v>
      </c>
      <c r="H1255" s="37">
        <v>59360</v>
      </c>
      <c r="I1255" s="37">
        <v>59531</v>
      </c>
      <c r="J1255" s="37">
        <v>16</v>
      </c>
      <c r="K1255" s="54">
        <v>16</v>
      </c>
      <c r="M1255"/>
      <c r="N1255" s="37">
        <v>62500</v>
      </c>
      <c r="O1255" s="37" t="s">
        <v>1350</v>
      </c>
      <c r="P1255" s="133" t="s">
        <v>1685</v>
      </c>
      <c r="Q1255" s="133" t="s">
        <v>1686</v>
      </c>
    </row>
    <row r="1256" spans="6:17" ht="14.5">
      <c r="F1256" s="51"/>
      <c r="G1256" t="s">
        <v>1331</v>
      </c>
      <c r="H1256" s="37">
        <v>62990</v>
      </c>
      <c r="I1256" s="37">
        <v>62745</v>
      </c>
      <c r="J1256" s="37">
        <v>16</v>
      </c>
      <c r="K1256" s="54">
        <v>16</v>
      </c>
      <c r="M1256"/>
      <c r="N1256" s="37">
        <v>62500</v>
      </c>
      <c r="O1256" s="37" t="s">
        <v>1360</v>
      </c>
      <c r="P1256" s="133" t="s">
        <v>1685</v>
      </c>
      <c r="Q1256" s="133" t="s">
        <v>1690</v>
      </c>
    </row>
    <row r="1257" spans="6:17" ht="14.5">
      <c r="F1257" s="51"/>
      <c r="G1257" t="s">
        <v>1332</v>
      </c>
      <c r="H1257" s="37">
        <v>62140</v>
      </c>
      <c r="I1257" s="37">
        <v>62743</v>
      </c>
      <c r="J1257" s="37">
        <v>25</v>
      </c>
      <c r="K1257" s="54">
        <v>25</v>
      </c>
      <c r="M1257"/>
      <c r="N1257" s="37">
        <v>62500</v>
      </c>
      <c r="O1257" s="37" t="s">
        <v>1378</v>
      </c>
      <c r="P1257" s="133" t="s">
        <v>1685</v>
      </c>
      <c r="Q1257" s="133" t="s">
        <v>1690</v>
      </c>
    </row>
    <row r="1258" spans="6:17" ht="14.5">
      <c r="F1258" s="51"/>
      <c r="G1258" t="s">
        <v>1333</v>
      </c>
      <c r="H1258" s="37">
        <v>62223</v>
      </c>
      <c r="I1258" s="37">
        <v>62744</v>
      </c>
      <c r="J1258" s="37">
        <v>25</v>
      </c>
      <c r="K1258" s="54">
        <v>25</v>
      </c>
      <c r="M1258"/>
      <c r="N1258" s="37">
        <v>62500</v>
      </c>
      <c r="O1258" s="37" t="s">
        <v>1443</v>
      </c>
      <c r="P1258" s="133" t="s">
        <v>1689</v>
      </c>
      <c r="Q1258" s="133" t="s">
        <v>1688</v>
      </c>
    </row>
    <row r="1259" spans="6:17" ht="14.5">
      <c r="F1259" s="51"/>
      <c r="G1259" t="s">
        <v>1334</v>
      </c>
      <c r="H1259" s="37">
        <v>59670</v>
      </c>
      <c r="I1259" s="37">
        <v>59536</v>
      </c>
      <c r="J1259" s="37">
        <v>16</v>
      </c>
      <c r="K1259" s="54">
        <v>16</v>
      </c>
      <c r="M1259"/>
      <c r="N1259" s="37">
        <v>62500</v>
      </c>
      <c r="O1259" s="37" t="s">
        <v>1467</v>
      </c>
      <c r="P1259" s="133" t="s">
        <v>1685</v>
      </c>
      <c r="Q1259" s="133" t="s">
        <v>1690</v>
      </c>
    </row>
    <row r="1260" spans="6:17" ht="14.5">
      <c r="F1260" s="51"/>
      <c r="G1260" t="s">
        <v>1335</v>
      </c>
      <c r="H1260" s="37">
        <v>62370</v>
      </c>
      <c r="I1260" s="37">
        <v>62756</v>
      </c>
      <c r="J1260" s="37">
        <v>25</v>
      </c>
      <c r="K1260" s="54">
        <v>25</v>
      </c>
      <c r="M1260"/>
      <c r="N1260" s="37">
        <v>62500</v>
      </c>
      <c r="O1260" s="37" t="s">
        <v>1618</v>
      </c>
      <c r="P1260" s="133" t="s">
        <v>1685</v>
      </c>
      <c r="Q1260" s="133" t="s">
        <v>1690</v>
      </c>
    </row>
    <row r="1261" spans="6:17" ht="14.5">
      <c r="F1261" s="51"/>
      <c r="G1261" t="s">
        <v>1336</v>
      </c>
      <c r="H1261" s="37">
        <v>62360</v>
      </c>
      <c r="I1261" s="37">
        <v>62746</v>
      </c>
      <c r="J1261" s="37">
        <v>25</v>
      </c>
      <c r="K1261" s="54">
        <v>25</v>
      </c>
      <c r="M1261"/>
      <c r="N1261" s="37">
        <v>62510</v>
      </c>
      <c r="O1261" s="37" t="s">
        <v>134</v>
      </c>
      <c r="P1261" s="133" t="s">
        <v>1693</v>
      </c>
      <c r="Q1261" s="133" t="s">
        <v>1690</v>
      </c>
    </row>
    <row r="1262" spans="6:17" ht="14.5">
      <c r="F1262" s="51"/>
      <c r="G1262" t="s">
        <v>1337</v>
      </c>
      <c r="H1262" s="37">
        <v>62350</v>
      </c>
      <c r="I1262" s="37">
        <v>62747</v>
      </c>
      <c r="J1262" s="37">
        <v>25</v>
      </c>
      <c r="K1262" s="54">
        <v>25</v>
      </c>
      <c r="M1262"/>
      <c r="N1262" s="37">
        <v>62520</v>
      </c>
      <c r="O1262" s="37" t="s">
        <v>902</v>
      </c>
      <c r="P1262" s="133" t="s">
        <v>1687</v>
      </c>
      <c r="Q1262" s="133" t="s">
        <v>1688</v>
      </c>
    </row>
    <row r="1263" spans="6:17" ht="14.5">
      <c r="F1263" s="51"/>
      <c r="G1263" t="s">
        <v>1338</v>
      </c>
      <c r="H1263" s="37">
        <v>62370</v>
      </c>
      <c r="I1263" s="37">
        <v>62748</v>
      </c>
      <c r="J1263" s="37">
        <v>25</v>
      </c>
      <c r="K1263" s="54">
        <v>25</v>
      </c>
      <c r="M1263"/>
      <c r="N1263" s="37">
        <v>62530</v>
      </c>
      <c r="O1263" s="37" t="s">
        <v>704</v>
      </c>
      <c r="P1263" s="133" t="s">
        <v>1685</v>
      </c>
      <c r="Q1263" s="133" t="s">
        <v>1690</v>
      </c>
    </row>
    <row r="1264" spans="6:17" ht="14.5">
      <c r="F1264" s="51"/>
      <c r="G1264" t="s">
        <v>1339</v>
      </c>
      <c r="H1264" s="37">
        <v>62770</v>
      </c>
      <c r="I1264" s="37">
        <v>62749</v>
      </c>
      <c r="J1264" s="37">
        <v>16</v>
      </c>
      <c r="K1264" s="54">
        <v>16</v>
      </c>
      <c r="M1264"/>
      <c r="N1264" s="37">
        <v>62530</v>
      </c>
      <c r="O1264" s="37" t="s">
        <v>795</v>
      </c>
      <c r="P1264" s="133" t="s">
        <v>1685</v>
      </c>
      <c r="Q1264" s="133" t="s">
        <v>1690</v>
      </c>
    </row>
    <row r="1265" spans="6:17" ht="14.5">
      <c r="F1265" s="51"/>
      <c r="G1265" t="s">
        <v>1340</v>
      </c>
      <c r="H1265" s="37">
        <v>59820</v>
      </c>
      <c r="I1265" s="37">
        <v>59532</v>
      </c>
      <c r="J1265" s="37">
        <v>25</v>
      </c>
      <c r="K1265" s="54">
        <v>25</v>
      </c>
      <c r="M1265"/>
      <c r="N1265" s="37">
        <v>62530</v>
      </c>
      <c r="O1265" s="37" t="s">
        <v>1414</v>
      </c>
      <c r="P1265" s="133" t="s">
        <v>1693</v>
      </c>
      <c r="Q1265" s="133" t="s">
        <v>1690</v>
      </c>
    </row>
    <row r="1266" spans="6:17" ht="14.5">
      <c r="F1266" s="51"/>
      <c r="G1266" t="s">
        <v>1341</v>
      </c>
      <c r="H1266" s="37">
        <v>62120</v>
      </c>
      <c r="I1266" s="37">
        <v>62750</v>
      </c>
      <c r="J1266" s="37">
        <v>25</v>
      </c>
      <c r="K1266" s="54">
        <v>25</v>
      </c>
      <c r="M1266"/>
      <c r="N1266" s="37">
        <v>62540</v>
      </c>
      <c r="O1266" s="37" t="s">
        <v>976</v>
      </c>
      <c r="P1266" s="133" t="s">
        <v>1685</v>
      </c>
      <c r="Q1266" s="133" t="s">
        <v>1688</v>
      </c>
    </row>
    <row r="1267" spans="6:17" ht="14.5">
      <c r="F1267" s="51"/>
      <c r="G1267" t="s">
        <v>1342</v>
      </c>
      <c r="H1267" s="37">
        <v>59292</v>
      </c>
      <c r="I1267" s="37">
        <v>59533</v>
      </c>
      <c r="J1267" s="37">
        <v>16</v>
      </c>
      <c r="K1267" s="54">
        <v>16</v>
      </c>
      <c r="M1267"/>
      <c r="N1267" s="37">
        <v>62540</v>
      </c>
      <c r="O1267" s="37" t="s">
        <v>1010</v>
      </c>
      <c r="P1267" s="133" t="s">
        <v>1685</v>
      </c>
      <c r="Q1267" s="133" t="s">
        <v>1686</v>
      </c>
    </row>
    <row r="1268" spans="6:17" ht="14.5">
      <c r="F1268" s="51"/>
      <c r="G1268" t="s">
        <v>1343</v>
      </c>
      <c r="H1268" s="37">
        <v>59440</v>
      </c>
      <c r="I1268" s="37">
        <v>59534</v>
      </c>
      <c r="J1268" s="37">
        <v>25</v>
      </c>
      <c r="K1268" s="54">
        <v>25</v>
      </c>
      <c r="M1268"/>
      <c r="N1268" s="37">
        <v>62550</v>
      </c>
      <c r="O1268" s="37" t="s">
        <v>164</v>
      </c>
      <c r="P1268" s="133" t="s">
        <v>1685</v>
      </c>
      <c r="Q1268" s="133" t="s">
        <v>1686</v>
      </c>
    </row>
    <row r="1269" spans="6:17" ht="14.5">
      <c r="F1269" s="51"/>
      <c r="G1269" t="s">
        <v>1344</v>
      </c>
      <c r="H1269" s="37">
        <v>62250</v>
      </c>
      <c r="I1269" s="37">
        <v>62751</v>
      </c>
      <c r="J1269" s="37">
        <v>25</v>
      </c>
      <c r="K1269" s="54">
        <v>25</v>
      </c>
      <c r="M1269"/>
      <c r="N1269" s="37">
        <v>62550</v>
      </c>
      <c r="O1269" s="37" t="s">
        <v>186</v>
      </c>
      <c r="P1269" s="133" t="s">
        <v>1685</v>
      </c>
      <c r="Q1269" s="133" t="s">
        <v>1690</v>
      </c>
    </row>
    <row r="1270" spans="6:17" ht="14.5">
      <c r="F1270" s="51"/>
      <c r="G1270" t="s">
        <v>1345</v>
      </c>
      <c r="H1270" s="37">
        <v>59270</v>
      </c>
      <c r="I1270" s="37">
        <v>59535</v>
      </c>
      <c r="J1270" s="37">
        <v>25</v>
      </c>
      <c r="K1270" s="54">
        <v>25</v>
      </c>
      <c r="M1270"/>
      <c r="N1270" s="37">
        <v>62550</v>
      </c>
      <c r="O1270" s="37" t="s">
        <v>330</v>
      </c>
      <c r="P1270" s="133" t="s">
        <v>1685</v>
      </c>
      <c r="Q1270" s="133" t="s">
        <v>1690</v>
      </c>
    </row>
    <row r="1271" spans="6:17" ht="14.5">
      <c r="F1271" s="51"/>
      <c r="G1271" t="s">
        <v>1346</v>
      </c>
      <c r="H1271" s="37">
        <v>62170</v>
      </c>
      <c r="I1271" s="37">
        <v>62752</v>
      </c>
      <c r="J1271" s="37">
        <v>25</v>
      </c>
      <c r="K1271" s="54">
        <v>25</v>
      </c>
      <c r="M1271"/>
      <c r="N1271" s="37">
        <v>62550</v>
      </c>
      <c r="O1271" s="37" t="s">
        <v>636</v>
      </c>
      <c r="P1271" s="133" t="s">
        <v>1685</v>
      </c>
      <c r="Q1271" s="133" t="s">
        <v>1690</v>
      </c>
    </row>
    <row r="1272" spans="6:17" ht="14.5">
      <c r="F1272" s="51"/>
      <c r="G1272" t="s">
        <v>1347</v>
      </c>
      <c r="H1272" s="37">
        <v>62223</v>
      </c>
      <c r="I1272" s="37">
        <v>62753</v>
      </c>
      <c r="J1272" s="37">
        <v>25</v>
      </c>
      <c r="K1272" s="54">
        <v>30</v>
      </c>
      <c r="M1272"/>
      <c r="N1272" s="37">
        <v>62550</v>
      </c>
      <c r="O1272" s="37" t="s">
        <v>644</v>
      </c>
      <c r="P1272" s="133" t="s">
        <v>1689</v>
      </c>
      <c r="Q1272" s="133" t="s">
        <v>1688</v>
      </c>
    </row>
    <row r="1273" spans="6:17" ht="14.5">
      <c r="F1273" s="51"/>
      <c r="G1273" t="s">
        <v>1348</v>
      </c>
      <c r="H1273" s="37">
        <v>62128</v>
      </c>
      <c r="I1273" s="37">
        <v>62754</v>
      </c>
      <c r="J1273" s="37">
        <v>16</v>
      </c>
      <c r="K1273" s="54">
        <v>16</v>
      </c>
      <c r="M1273"/>
      <c r="N1273" s="37">
        <v>62550</v>
      </c>
      <c r="O1273" s="37" t="s">
        <v>804</v>
      </c>
      <c r="P1273" s="133" t="s">
        <v>1685</v>
      </c>
      <c r="Q1273" s="133" t="s">
        <v>1688</v>
      </c>
    </row>
    <row r="1274" spans="6:17" ht="14.5">
      <c r="F1274" s="51"/>
      <c r="G1274" t="s">
        <v>1349</v>
      </c>
      <c r="H1274" s="37">
        <v>62360</v>
      </c>
      <c r="I1274" s="37">
        <v>62755</v>
      </c>
      <c r="J1274" s="37">
        <v>25</v>
      </c>
      <c r="K1274" s="54">
        <v>25</v>
      </c>
      <c r="M1274"/>
      <c r="N1274" s="37">
        <v>62550</v>
      </c>
      <c r="O1274" s="37" t="s">
        <v>1007</v>
      </c>
      <c r="P1274" s="133" t="s">
        <v>1693</v>
      </c>
      <c r="Q1274" s="133" t="s">
        <v>1690</v>
      </c>
    </row>
    <row r="1275" spans="6:17" ht="14.5">
      <c r="F1275" s="51"/>
      <c r="G1275" t="s">
        <v>1350</v>
      </c>
      <c r="H1275" s="37">
        <v>62500</v>
      </c>
      <c r="I1275" s="37">
        <v>62757</v>
      </c>
      <c r="J1275" s="37">
        <v>25</v>
      </c>
      <c r="K1275" s="54">
        <v>25</v>
      </c>
      <c r="M1275"/>
      <c r="N1275" s="37">
        <v>62550</v>
      </c>
      <c r="O1275" s="37" t="s">
        <v>1092</v>
      </c>
      <c r="P1275" s="133" t="s">
        <v>1693</v>
      </c>
      <c r="Q1275" s="133" t="s">
        <v>1690</v>
      </c>
    </row>
    <row r="1276" spans="6:17" ht="14.5">
      <c r="F1276" s="51"/>
      <c r="G1276" t="s">
        <v>1351</v>
      </c>
      <c r="H1276" s="37">
        <v>62280</v>
      </c>
      <c r="I1276" s="37">
        <v>62758</v>
      </c>
      <c r="J1276" s="37">
        <v>25</v>
      </c>
      <c r="K1276" s="54">
        <v>30</v>
      </c>
      <c r="M1276"/>
      <c r="N1276" s="37">
        <v>62550</v>
      </c>
      <c r="O1276" s="37" t="s">
        <v>1093</v>
      </c>
      <c r="P1276" s="133" t="s">
        <v>1693</v>
      </c>
      <c r="Q1276" s="133" t="s">
        <v>1690</v>
      </c>
    </row>
    <row r="1277" spans="6:17" ht="14.5">
      <c r="F1277" s="51"/>
      <c r="G1277" t="s">
        <v>1352</v>
      </c>
      <c r="H1277" s="37">
        <v>62240</v>
      </c>
      <c r="I1277" s="37">
        <v>62759</v>
      </c>
      <c r="J1277" s="37">
        <v>16</v>
      </c>
      <c r="K1277" s="54">
        <v>16</v>
      </c>
      <c r="M1277"/>
      <c r="N1277" s="37">
        <v>62550</v>
      </c>
      <c r="O1277" s="37" t="s">
        <v>1177</v>
      </c>
      <c r="P1277" s="133" t="s">
        <v>1685</v>
      </c>
      <c r="Q1277" s="133" t="s">
        <v>1690</v>
      </c>
    </row>
    <row r="1278" spans="6:17" ht="14.5">
      <c r="F1278" s="51"/>
      <c r="G1278" t="s">
        <v>1353</v>
      </c>
      <c r="H1278" s="37">
        <v>62560</v>
      </c>
      <c r="I1278" s="37">
        <v>62760</v>
      </c>
      <c r="J1278" s="37">
        <v>16</v>
      </c>
      <c r="K1278" s="54">
        <v>16</v>
      </c>
      <c r="M1278"/>
      <c r="N1278" s="37">
        <v>62550</v>
      </c>
      <c r="O1278" s="37" t="s">
        <v>1204</v>
      </c>
      <c r="P1278" s="133" t="s">
        <v>1685</v>
      </c>
      <c r="Q1278" s="133" t="s">
        <v>1690</v>
      </c>
    </row>
    <row r="1279" spans="6:17" ht="14.5">
      <c r="F1279" s="51"/>
      <c r="G1279" t="s">
        <v>1354</v>
      </c>
      <c r="H1279" s="37">
        <v>62128</v>
      </c>
      <c r="I1279" s="37">
        <v>62761</v>
      </c>
      <c r="J1279" s="37">
        <v>25</v>
      </c>
      <c r="K1279" s="54">
        <v>25</v>
      </c>
      <c r="M1279"/>
      <c r="N1279" s="37">
        <v>62550</v>
      </c>
      <c r="O1279" s="37" t="s">
        <v>1310</v>
      </c>
      <c r="P1279" s="133" t="s">
        <v>1685</v>
      </c>
      <c r="Q1279" s="133" t="s">
        <v>1688</v>
      </c>
    </row>
    <row r="1280" spans="6:17" ht="14.5">
      <c r="F1280" s="51"/>
      <c r="G1280" t="s">
        <v>1355</v>
      </c>
      <c r="H1280" s="37">
        <v>59213</v>
      </c>
      <c r="I1280" s="37">
        <v>59537</v>
      </c>
      <c r="J1280" s="37">
        <v>25</v>
      </c>
      <c r="K1280" s="54">
        <v>25</v>
      </c>
      <c r="M1280"/>
      <c r="N1280" s="37">
        <v>62550</v>
      </c>
      <c r="O1280" s="37" t="s">
        <v>1323</v>
      </c>
      <c r="P1280" s="133" t="s">
        <v>1685</v>
      </c>
      <c r="Q1280" s="133" t="s">
        <v>1686</v>
      </c>
    </row>
    <row r="1281" spans="6:17" ht="14.5">
      <c r="F1281" s="51"/>
      <c r="G1281" t="s">
        <v>1356</v>
      </c>
      <c r="H1281" s="37">
        <v>62650</v>
      </c>
      <c r="I1281" s="37">
        <v>62762</v>
      </c>
      <c r="J1281" s="37">
        <v>16</v>
      </c>
      <c r="K1281" s="54">
        <v>16</v>
      </c>
      <c r="M1281"/>
      <c r="N1281" s="37">
        <v>62550</v>
      </c>
      <c r="O1281" s="37" t="s">
        <v>1441</v>
      </c>
      <c r="P1281" s="133" t="s">
        <v>1685</v>
      </c>
      <c r="Q1281" s="133" t="s">
        <v>1690</v>
      </c>
    </row>
    <row r="1282" spans="6:17" ht="14.5">
      <c r="F1282" s="51"/>
      <c r="G1282" t="s">
        <v>1357</v>
      </c>
      <c r="H1282" s="37">
        <v>62130</v>
      </c>
      <c r="I1282" s="37">
        <v>62763</v>
      </c>
      <c r="J1282" s="37">
        <v>25</v>
      </c>
      <c r="K1282" s="54">
        <v>25</v>
      </c>
      <c r="M1282"/>
      <c r="N1282" s="37">
        <v>62550</v>
      </c>
      <c r="O1282" s="37" t="s">
        <v>1490</v>
      </c>
      <c r="P1282" s="133" t="s">
        <v>1685</v>
      </c>
      <c r="Q1282" s="133" t="s">
        <v>1688</v>
      </c>
    </row>
    <row r="1283" spans="6:17" ht="14.5">
      <c r="F1283" s="51"/>
      <c r="G1283" t="s">
        <v>1358</v>
      </c>
      <c r="H1283" s="37">
        <v>59143</v>
      </c>
      <c r="I1283" s="37">
        <v>59538</v>
      </c>
      <c r="J1283" s="37">
        <v>25</v>
      </c>
      <c r="K1283" s="54">
        <v>25</v>
      </c>
      <c r="M1283"/>
      <c r="N1283" s="37">
        <v>62560</v>
      </c>
      <c r="O1283" s="37" t="s">
        <v>157</v>
      </c>
      <c r="P1283" s="133" t="s">
        <v>1685</v>
      </c>
      <c r="Q1283" s="133" t="s">
        <v>1690</v>
      </c>
    </row>
    <row r="1284" spans="6:17" ht="14.5">
      <c r="F1284" s="51"/>
      <c r="G1284" t="s">
        <v>1359</v>
      </c>
      <c r="H1284" s="37">
        <v>62223</v>
      </c>
      <c r="I1284" s="37">
        <v>62764</v>
      </c>
      <c r="J1284" s="37">
        <v>25</v>
      </c>
      <c r="K1284" s="54">
        <v>30</v>
      </c>
      <c r="M1284"/>
      <c r="N1284" s="37">
        <v>62560</v>
      </c>
      <c r="O1284" s="37" t="s">
        <v>178</v>
      </c>
      <c r="P1284" s="133" t="s">
        <v>1689</v>
      </c>
      <c r="Q1284" s="133" t="s">
        <v>1688</v>
      </c>
    </row>
    <row r="1285" spans="6:17" ht="14.5">
      <c r="F1285" s="51"/>
      <c r="G1285" t="s">
        <v>1360</v>
      </c>
      <c r="H1285" s="37">
        <v>62500</v>
      </c>
      <c r="I1285" s="37">
        <v>62765</v>
      </c>
      <c r="J1285" s="37">
        <v>25</v>
      </c>
      <c r="K1285" s="54">
        <v>50</v>
      </c>
      <c r="M1285"/>
      <c r="N1285" s="37">
        <v>62560</v>
      </c>
      <c r="O1285" s="37" t="s">
        <v>474</v>
      </c>
      <c r="P1285" s="133" t="s">
        <v>1693</v>
      </c>
      <c r="Q1285" s="133" t="s">
        <v>1690</v>
      </c>
    </row>
    <row r="1286" spans="6:17" ht="14.5">
      <c r="F1286" s="51"/>
      <c r="G1286" t="s">
        <v>1361</v>
      </c>
      <c r="H1286" s="37">
        <v>62162</v>
      </c>
      <c r="I1286" s="37">
        <v>62766</v>
      </c>
      <c r="J1286" s="37">
        <v>25</v>
      </c>
      <c r="K1286" s="54">
        <v>25</v>
      </c>
      <c r="M1286"/>
      <c r="N1286" s="37">
        <v>62560</v>
      </c>
      <c r="O1286" s="37" t="s">
        <v>501</v>
      </c>
      <c r="P1286" s="133" t="s">
        <v>1685</v>
      </c>
      <c r="Q1286" s="133" t="s">
        <v>1690</v>
      </c>
    </row>
    <row r="1287" spans="6:17" ht="14.5">
      <c r="F1287" s="51"/>
      <c r="G1287" t="s">
        <v>1362</v>
      </c>
      <c r="H1287" s="37">
        <v>59630</v>
      </c>
      <c r="I1287" s="37">
        <v>59539</v>
      </c>
      <c r="J1287" s="37">
        <v>25</v>
      </c>
      <c r="K1287" s="54">
        <v>25</v>
      </c>
      <c r="M1287"/>
      <c r="N1287" s="37">
        <v>62560</v>
      </c>
      <c r="O1287" s="37" t="s">
        <v>607</v>
      </c>
      <c r="P1287" s="133" t="s">
        <v>1685</v>
      </c>
      <c r="Q1287" s="133" t="s">
        <v>1690</v>
      </c>
    </row>
    <row r="1288" spans="6:17" ht="14.5">
      <c r="F1288" s="51"/>
      <c r="G1288" t="s">
        <v>1363</v>
      </c>
      <c r="H1288" s="37">
        <v>62130</v>
      </c>
      <c r="I1288" s="37">
        <v>62767</v>
      </c>
      <c r="J1288" s="37">
        <v>25</v>
      </c>
      <c r="K1288" s="54">
        <v>30</v>
      </c>
      <c r="M1288"/>
      <c r="N1288" s="37">
        <v>62560</v>
      </c>
      <c r="O1288" s="37" t="s">
        <v>1039</v>
      </c>
      <c r="P1288" s="133" t="s">
        <v>1685</v>
      </c>
      <c r="Q1288" s="133" t="s">
        <v>1688</v>
      </c>
    </row>
    <row r="1289" spans="6:17" ht="14.5">
      <c r="F1289" s="51"/>
      <c r="G1289" t="s">
        <v>1364</v>
      </c>
      <c r="H1289" s="37">
        <v>59730</v>
      </c>
      <c r="I1289" s="37">
        <v>59541</v>
      </c>
      <c r="J1289" s="37">
        <v>16</v>
      </c>
      <c r="K1289" s="54">
        <v>16</v>
      </c>
      <c r="M1289"/>
      <c r="N1289" s="37">
        <v>62560</v>
      </c>
      <c r="O1289" s="37" t="s">
        <v>1251</v>
      </c>
      <c r="P1289" s="133" t="s">
        <v>1685</v>
      </c>
      <c r="Q1289" s="133" t="s">
        <v>1686</v>
      </c>
    </row>
    <row r="1290" spans="6:17" ht="14.5">
      <c r="F1290" s="51"/>
      <c r="G1290" t="s">
        <v>1365</v>
      </c>
      <c r="H1290" s="37">
        <v>62870</v>
      </c>
      <c r="I1290" s="37">
        <v>62768</v>
      </c>
      <c r="J1290" s="37">
        <v>16</v>
      </c>
      <c r="K1290" s="54">
        <v>16</v>
      </c>
      <c r="M1290"/>
      <c r="N1290" s="37">
        <v>62560</v>
      </c>
      <c r="O1290" s="37" t="s">
        <v>1262</v>
      </c>
      <c r="P1290" s="133" t="s">
        <v>1685</v>
      </c>
      <c r="Q1290" s="133" t="s">
        <v>1690</v>
      </c>
    </row>
    <row r="1291" spans="6:17" ht="14.5">
      <c r="F1291" s="51"/>
      <c r="G1291" t="s">
        <v>1366</v>
      </c>
      <c r="H1291" s="37">
        <v>59620</v>
      </c>
      <c r="I1291" s="37">
        <v>59542</v>
      </c>
      <c r="J1291" s="37">
        <v>25</v>
      </c>
      <c r="K1291" s="54">
        <v>25</v>
      </c>
      <c r="M1291"/>
      <c r="N1291" s="37">
        <v>62560</v>
      </c>
      <c r="O1291" s="37" t="s">
        <v>1353</v>
      </c>
      <c r="P1291" s="133" t="s">
        <v>1685</v>
      </c>
      <c r="Q1291" s="133" t="s">
        <v>1686</v>
      </c>
    </row>
    <row r="1292" spans="6:17" ht="14.5">
      <c r="F1292" s="51"/>
      <c r="G1292" t="s">
        <v>1367</v>
      </c>
      <c r="H1292" s="37">
        <v>59330</v>
      </c>
      <c r="I1292" s="37">
        <v>59543</v>
      </c>
      <c r="J1292" s="37">
        <v>25</v>
      </c>
      <c r="K1292" s="54">
        <v>25</v>
      </c>
      <c r="M1292"/>
      <c r="N1292" s="37">
        <v>62560</v>
      </c>
      <c r="O1292" s="37" t="s">
        <v>1453</v>
      </c>
      <c r="P1292" s="133" t="s">
        <v>1685</v>
      </c>
      <c r="Q1292" s="133" t="s">
        <v>1686</v>
      </c>
    </row>
    <row r="1293" spans="6:17" ht="14.5">
      <c r="F1293" s="51"/>
      <c r="G1293" t="s">
        <v>1368</v>
      </c>
      <c r="H1293" s="37">
        <v>59880</v>
      </c>
      <c r="I1293" s="37">
        <v>59544</v>
      </c>
      <c r="J1293" s="37">
        <v>25</v>
      </c>
      <c r="K1293" s="54">
        <v>25</v>
      </c>
      <c r="M1293"/>
      <c r="N1293" s="37">
        <v>62560</v>
      </c>
      <c r="O1293" s="37" t="s">
        <v>1503</v>
      </c>
      <c r="P1293" s="133" t="s">
        <v>1687</v>
      </c>
      <c r="Q1293" s="133" t="s">
        <v>1686</v>
      </c>
    </row>
    <row r="1294" spans="6:17" ht="14.5">
      <c r="F1294" s="51"/>
      <c r="G1294" t="s">
        <v>1369</v>
      </c>
      <c r="H1294" s="37">
        <v>59360</v>
      </c>
      <c r="I1294" s="37">
        <v>59545</v>
      </c>
      <c r="J1294" s="37">
        <v>16</v>
      </c>
      <c r="K1294" s="54">
        <v>16</v>
      </c>
      <c r="M1294"/>
      <c r="N1294" s="37">
        <v>62570</v>
      </c>
      <c r="O1294" s="37" t="s">
        <v>733</v>
      </c>
      <c r="P1294" s="133" t="s">
        <v>1685</v>
      </c>
      <c r="Q1294" s="133" t="s">
        <v>1686</v>
      </c>
    </row>
    <row r="1295" spans="6:17" ht="14.5">
      <c r="F1295" s="51"/>
      <c r="G1295" t="s">
        <v>1370</v>
      </c>
      <c r="H1295" s="37">
        <v>59114</v>
      </c>
      <c r="I1295" s="37">
        <v>59546</v>
      </c>
      <c r="J1295" s="37">
        <v>25</v>
      </c>
      <c r="K1295" s="54">
        <v>25</v>
      </c>
      <c r="M1295"/>
      <c r="N1295" s="37">
        <v>62570</v>
      </c>
      <c r="O1295" s="37" t="s">
        <v>770</v>
      </c>
      <c r="P1295" s="133" t="s">
        <v>1685</v>
      </c>
      <c r="Q1295" s="133" t="s">
        <v>1690</v>
      </c>
    </row>
    <row r="1296" spans="6:17" ht="14.5">
      <c r="F1296" s="51"/>
      <c r="G1296" t="s">
        <v>1371</v>
      </c>
      <c r="H1296" s="37">
        <v>62185</v>
      </c>
      <c r="I1296" s="37">
        <v>62769</v>
      </c>
      <c r="J1296" s="37">
        <v>25</v>
      </c>
      <c r="K1296" s="54">
        <v>25</v>
      </c>
      <c r="M1296"/>
      <c r="N1296" s="37">
        <v>62570</v>
      </c>
      <c r="O1296" s="37" t="s">
        <v>1185</v>
      </c>
      <c r="P1296" s="133" t="s">
        <v>1685</v>
      </c>
      <c r="Q1296" s="133" t="s">
        <v>1690</v>
      </c>
    </row>
    <row r="1297" spans="6:17" ht="14.5">
      <c r="F1297" s="51"/>
      <c r="G1297" t="s">
        <v>1372</v>
      </c>
      <c r="H1297" s="37">
        <v>59188</v>
      </c>
      <c r="I1297" s="37">
        <v>59547</v>
      </c>
      <c r="J1297" s="37">
        <v>16</v>
      </c>
      <c r="K1297" s="54">
        <v>25</v>
      </c>
      <c r="M1297"/>
      <c r="N1297" s="37">
        <v>62570</v>
      </c>
      <c r="O1297" s="37" t="s">
        <v>1609</v>
      </c>
      <c r="P1297" s="133" t="s">
        <v>1685</v>
      </c>
      <c r="Q1297" s="133" t="s">
        <v>1686</v>
      </c>
    </row>
    <row r="1298" spans="6:17" ht="14.5">
      <c r="F1298" s="51"/>
      <c r="G1298" t="s">
        <v>1373</v>
      </c>
      <c r="H1298" s="37">
        <v>62350</v>
      </c>
      <c r="I1298" s="37">
        <v>62770</v>
      </c>
      <c r="J1298" s="37">
        <v>25</v>
      </c>
      <c r="K1298" s="54">
        <v>25</v>
      </c>
      <c r="M1298"/>
      <c r="N1298" s="37">
        <v>62575</v>
      </c>
      <c r="O1298" s="37" t="s">
        <v>293</v>
      </c>
      <c r="P1298" s="133" t="s">
        <v>1687</v>
      </c>
      <c r="Q1298" s="133" t="s">
        <v>1688</v>
      </c>
    </row>
    <row r="1299" spans="6:17" ht="14.5">
      <c r="F1299" s="51"/>
      <c r="G1299" t="s">
        <v>1374</v>
      </c>
      <c r="H1299" s="37">
        <v>59570</v>
      </c>
      <c r="I1299" s="37">
        <v>59548</v>
      </c>
      <c r="J1299" s="37">
        <v>16</v>
      </c>
      <c r="K1299" s="54">
        <v>16</v>
      </c>
      <c r="M1299"/>
      <c r="N1299" s="37">
        <v>62575</v>
      </c>
      <c r="O1299" s="37" t="s">
        <v>806</v>
      </c>
      <c r="P1299" s="133" t="s">
        <v>1685</v>
      </c>
      <c r="Q1299" s="133" t="s">
        <v>1686</v>
      </c>
    </row>
    <row r="1300" spans="6:17" ht="14.5">
      <c r="F1300" s="51"/>
      <c r="G1300" t="s">
        <v>1375</v>
      </c>
      <c r="H1300" s="37">
        <v>59218</v>
      </c>
      <c r="I1300" s="37">
        <v>59549</v>
      </c>
      <c r="J1300" s="37">
        <v>16</v>
      </c>
      <c r="K1300" s="54">
        <v>16</v>
      </c>
      <c r="M1300"/>
      <c r="N1300" s="37">
        <v>62580</v>
      </c>
      <c r="O1300" s="37" t="s">
        <v>130</v>
      </c>
      <c r="P1300" s="133" t="s">
        <v>1685</v>
      </c>
      <c r="Q1300" s="133" t="s">
        <v>1686</v>
      </c>
    </row>
    <row r="1301" spans="6:17" ht="14.5">
      <c r="F1301" s="51"/>
      <c r="G1301" t="s">
        <v>1376</v>
      </c>
      <c r="H1301" s="37">
        <v>62430</v>
      </c>
      <c r="I1301" s="37">
        <v>62771</v>
      </c>
      <c r="J1301" s="37">
        <v>25</v>
      </c>
      <c r="K1301" s="54">
        <v>30</v>
      </c>
      <c r="M1301"/>
      <c r="N1301" s="37">
        <v>62580</v>
      </c>
      <c r="O1301" s="37" t="s">
        <v>188</v>
      </c>
      <c r="P1301" s="133" t="s">
        <v>1687</v>
      </c>
      <c r="Q1301" s="133" t="s">
        <v>1688</v>
      </c>
    </row>
    <row r="1302" spans="6:17" ht="14.5">
      <c r="F1302" s="51"/>
      <c r="G1302" t="s">
        <v>1377</v>
      </c>
      <c r="H1302" s="37">
        <v>59496</v>
      </c>
      <c r="I1302" s="37">
        <v>59550</v>
      </c>
      <c r="J1302" s="37">
        <v>25</v>
      </c>
      <c r="K1302" s="54">
        <v>30</v>
      </c>
      <c r="M1302"/>
      <c r="N1302" s="37">
        <v>62580</v>
      </c>
      <c r="O1302" s="37" t="s">
        <v>605</v>
      </c>
      <c r="P1302" s="133" t="s">
        <v>1692</v>
      </c>
      <c r="Q1302" s="133" t="s">
        <v>1691</v>
      </c>
    </row>
    <row r="1303" spans="6:17" ht="14.5">
      <c r="F1303" s="51"/>
      <c r="G1303" t="s">
        <v>1378</v>
      </c>
      <c r="H1303" s="37">
        <v>62500</v>
      </c>
      <c r="I1303" s="37">
        <v>62772</v>
      </c>
      <c r="J1303" s="37">
        <v>25</v>
      </c>
      <c r="K1303" s="54">
        <v>25</v>
      </c>
      <c r="M1303"/>
      <c r="N1303" s="37">
        <v>62580</v>
      </c>
      <c r="O1303" s="37" t="s">
        <v>666</v>
      </c>
      <c r="P1303" s="133" t="s">
        <v>1693</v>
      </c>
      <c r="Q1303" s="133" t="s">
        <v>1690</v>
      </c>
    </row>
    <row r="1304" spans="6:17" ht="14.5">
      <c r="F1304" s="51"/>
      <c r="G1304" t="s">
        <v>1379</v>
      </c>
      <c r="H1304" s="37">
        <v>59310</v>
      </c>
      <c r="I1304" s="37">
        <v>59551</v>
      </c>
      <c r="J1304" s="37">
        <v>25</v>
      </c>
      <c r="K1304" s="54">
        <v>25</v>
      </c>
      <c r="M1304"/>
      <c r="N1304" s="37">
        <v>62580</v>
      </c>
      <c r="O1304" s="37" t="s">
        <v>681</v>
      </c>
      <c r="P1304" s="133" t="s">
        <v>1685</v>
      </c>
      <c r="Q1304" s="133" t="s">
        <v>1691</v>
      </c>
    </row>
    <row r="1305" spans="6:17" ht="14.5">
      <c r="F1305" s="51"/>
      <c r="G1305" t="s">
        <v>1380</v>
      </c>
      <c r="H1305" s="37">
        <v>62830</v>
      </c>
      <c r="I1305" s="37">
        <v>62773</v>
      </c>
      <c r="J1305" s="37">
        <v>25</v>
      </c>
      <c r="K1305" s="54">
        <v>25</v>
      </c>
      <c r="M1305"/>
      <c r="N1305" s="37">
        <v>62580</v>
      </c>
      <c r="O1305" s="37" t="s">
        <v>686</v>
      </c>
      <c r="P1305" s="133" t="s">
        <v>1685</v>
      </c>
      <c r="Q1305" s="133" t="s">
        <v>1690</v>
      </c>
    </row>
    <row r="1306" spans="6:17" ht="14.5">
      <c r="F1306" s="51"/>
      <c r="G1306" t="s">
        <v>1381</v>
      </c>
      <c r="H1306" s="37">
        <v>59265</v>
      </c>
      <c r="I1306" s="37">
        <v>59552</v>
      </c>
      <c r="J1306" s="37">
        <v>16</v>
      </c>
      <c r="K1306" s="54">
        <v>16</v>
      </c>
      <c r="M1306"/>
      <c r="N1306" s="37">
        <v>62580</v>
      </c>
      <c r="O1306" s="37" t="s">
        <v>1106</v>
      </c>
      <c r="P1306" s="133" t="s">
        <v>1685</v>
      </c>
      <c r="Q1306" s="133" t="s">
        <v>1686</v>
      </c>
    </row>
    <row r="1307" spans="6:17" ht="14.5">
      <c r="F1307" s="51"/>
      <c r="G1307" t="s">
        <v>1382</v>
      </c>
      <c r="H1307" s="37">
        <v>62231</v>
      </c>
      <c r="I1307" s="37">
        <v>62774</v>
      </c>
      <c r="J1307" s="37">
        <v>25</v>
      </c>
      <c r="K1307" s="54">
        <v>25</v>
      </c>
      <c r="M1307"/>
      <c r="N1307" s="37">
        <v>62580</v>
      </c>
      <c r="O1307" s="37" t="s">
        <v>1111</v>
      </c>
      <c r="P1307" s="133" t="s">
        <v>1693</v>
      </c>
      <c r="Q1307" s="133" t="s">
        <v>1690</v>
      </c>
    </row>
    <row r="1308" spans="6:17" ht="14.5">
      <c r="F1308" s="51"/>
      <c r="G1308" t="s">
        <v>1383</v>
      </c>
      <c r="H1308" s="37">
        <v>62850</v>
      </c>
      <c r="I1308" s="37">
        <v>62775</v>
      </c>
      <c r="J1308" s="37">
        <v>16</v>
      </c>
      <c r="K1308" s="54">
        <v>16</v>
      </c>
      <c r="M1308"/>
      <c r="N1308" s="37">
        <v>62580</v>
      </c>
      <c r="O1308" s="37" t="s">
        <v>1156</v>
      </c>
      <c r="P1308" s="133" t="s">
        <v>1685</v>
      </c>
      <c r="Q1308" s="133" t="s">
        <v>1690</v>
      </c>
    </row>
    <row r="1309" spans="6:17" ht="14.5">
      <c r="F1309" s="51"/>
      <c r="G1309" t="s">
        <v>1384</v>
      </c>
      <c r="H1309" s="37">
        <v>59211</v>
      </c>
      <c r="I1309" s="37">
        <v>59553</v>
      </c>
      <c r="J1309" s="37">
        <v>25</v>
      </c>
      <c r="K1309" s="54">
        <v>25</v>
      </c>
      <c r="M1309"/>
      <c r="N1309" s="37">
        <v>62580</v>
      </c>
      <c r="O1309" s="37" t="s">
        <v>1450</v>
      </c>
      <c r="P1309" s="133" t="s">
        <v>1692</v>
      </c>
      <c r="Q1309" s="133" t="s">
        <v>1691</v>
      </c>
    </row>
    <row r="1310" spans="6:17" ht="14.5">
      <c r="F1310" s="51"/>
      <c r="G1310" t="s">
        <v>1385</v>
      </c>
      <c r="H1310" s="37">
        <v>62121</v>
      </c>
      <c r="I1310" s="37">
        <v>62776</v>
      </c>
      <c r="J1310" s="37">
        <v>16</v>
      </c>
      <c r="K1310" s="54">
        <v>16</v>
      </c>
      <c r="M1310"/>
      <c r="N1310" s="37">
        <v>62580</v>
      </c>
      <c r="O1310" s="37" t="s">
        <v>1537</v>
      </c>
      <c r="P1310" s="133" t="s">
        <v>1685</v>
      </c>
      <c r="Q1310" s="133" t="s">
        <v>1688</v>
      </c>
    </row>
    <row r="1311" spans="6:17" ht="14.5">
      <c r="F1311" s="51"/>
      <c r="G1311" t="s">
        <v>1386</v>
      </c>
      <c r="H1311" s="37">
        <v>59230</v>
      </c>
      <c r="I1311" s="37">
        <v>59554</v>
      </c>
      <c r="J1311" s="37">
        <v>25</v>
      </c>
      <c r="K1311" s="54">
        <v>25</v>
      </c>
      <c r="M1311"/>
      <c r="N1311" s="37">
        <v>62580</v>
      </c>
      <c r="O1311" s="37" t="s">
        <v>1597</v>
      </c>
      <c r="P1311" s="133" t="s">
        <v>1685</v>
      </c>
      <c r="Q1311" s="133" t="s">
        <v>1686</v>
      </c>
    </row>
    <row r="1312" spans="6:17" ht="14.5">
      <c r="F1312" s="51"/>
      <c r="G1312" t="s">
        <v>1387</v>
      </c>
      <c r="H1312" s="37">
        <v>62810</v>
      </c>
      <c r="I1312" s="37">
        <v>62778</v>
      </c>
      <c r="J1312" s="37">
        <v>16</v>
      </c>
      <c r="K1312" s="54">
        <v>16</v>
      </c>
      <c r="M1312"/>
      <c r="N1312" s="37">
        <v>62590</v>
      </c>
      <c r="O1312" s="37" t="s">
        <v>1151</v>
      </c>
      <c r="P1312" s="133" t="s">
        <v>1685</v>
      </c>
      <c r="Q1312" s="133" t="s">
        <v>1688</v>
      </c>
    </row>
    <row r="1313" spans="6:17" ht="14.5">
      <c r="F1313" s="51"/>
      <c r="G1313" t="s">
        <v>1388</v>
      </c>
      <c r="H1313" s="37">
        <v>59216</v>
      </c>
      <c r="I1313" s="37">
        <v>59555</v>
      </c>
      <c r="J1313" s="37">
        <v>25</v>
      </c>
      <c r="K1313" s="54">
        <v>25</v>
      </c>
      <c r="M1313"/>
      <c r="N1313" s="37">
        <v>62600</v>
      </c>
      <c r="O1313" s="37" t="s">
        <v>244</v>
      </c>
      <c r="P1313" s="133" t="s">
        <v>1685</v>
      </c>
      <c r="Q1313" s="133" t="s">
        <v>1686</v>
      </c>
    </row>
    <row r="1314" spans="6:17" ht="14.5">
      <c r="F1314" s="51"/>
      <c r="G1314" t="s">
        <v>1389</v>
      </c>
      <c r="H1314" s="37">
        <v>62760</v>
      </c>
      <c r="I1314" s="37">
        <v>62779</v>
      </c>
      <c r="J1314" s="37">
        <v>16</v>
      </c>
      <c r="K1314" s="54">
        <v>16</v>
      </c>
      <c r="M1314"/>
      <c r="N1314" s="37">
        <v>62600</v>
      </c>
      <c r="O1314" s="37" t="s">
        <v>717</v>
      </c>
      <c r="P1314" s="133" t="s">
        <v>1685</v>
      </c>
      <c r="Q1314" s="133" t="s">
        <v>1688</v>
      </c>
    </row>
    <row r="1315" spans="6:17" ht="14.5">
      <c r="F1315" s="51"/>
      <c r="G1315" t="s">
        <v>1390</v>
      </c>
      <c r="H1315" s="37">
        <v>59145</v>
      </c>
      <c r="I1315" s="37">
        <v>59556</v>
      </c>
      <c r="J1315" s="37">
        <v>16</v>
      </c>
      <c r="K1315" s="54">
        <v>16</v>
      </c>
      <c r="M1315"/>
      <c r="N1315" s="37">
        <v>62610</v>
      </c>
      <c r="O1315" s="37" t="s">
        <v>128</v>
      </c>
      <c r="P1315" s="133" t="s">
        <v>1685</v>
      </c>
      <c r="Q1315" s="133" t="s">
        <v>1686</v>
      </c>
    </row>
    <row r="1316" spans="6:17" ht="14.5">
      <c r="F1316" s="51"/>
      <c r="G1316" t="s">
        <v>1391</v>
      </c>
      <c r="H1316" s="37">
        <v>62860</v>
      </c>
      <c r="I1316" s="37">
        <v>62780</v>
      </c>
      <c r="J1316" s="37">
        <v>16</v>
      </c>
      <c r="K1316" s="54">
        <v>16</v>
      </c>
      <c r="M1316"/>
      <c r="N1316" s="37">
        <v>62610</v>
      </c>
      <c r="O1316" s="37" t="s">
        <v>165</v>
      </c>
      <c r="P1316" s="133" t="s">
        <v>1685</v>
      </c>
      <c r="Q1316" s="133" t="s">
        <v>1688</v>
      </c>
    </row>
    <row r="1317" spans="6:17" ht="14.5">
      <c r="F1317" s="51"/>
      <c r="G1317" t="s">
        <v>1392</v>
      </c>
      <c r="H1317" s="37">
        <v>62860</v>
      </c>
      <c r="I1317" s="37">
        <v>62781</v>
      </c>
      <c r="J1317" s="37">
        <v>16</v>
      </c>
      <c r="K1317" s="54">
        <v>16</v>
      </c>
      <c r="M1317"/>
      <c r="N1317" s="37">
        <v>62610</v>
      </c>
      <c r="O1317" s="37" t="s">
        <v>195</v>
      </c>
      <c r="P1317" s="133" t="s">
        <v>1685</v>
      </c>
      <c r="Q1317" s="133" t="s">
        <v>1688</v>
      </c>
    </row>
    <row r="1318" spans="6:17" ht="14.5">
      <c r="F1318" s="51"/>
      <c r="G1318" t="s">
        <v>1393</v>
      </c>
      <c r="H1318" s="37">
        <v>62860</v>
      </c>
      <c r="I1318" s="37">
        <v>62782</v>
      </c>
      <c r="J1318" s="37">
        <v>16</v>
      </c>
      <c r="K1318" s="54">
        <v>16</v>
      </c>
      <c r="M1318"/>
      <c r="N1318" s="37">
        <v>62610</v>
      </c>
      <c r="O1318" s="37" t="s">
        <v>349</v>
      </c>
      <c r="P1318" s="133" t="s">
        <v>1685</v>
      </c>
      <c r="Q1318" s="133" t="s">
        <v>1688</v>
      </c>
    </row>
    <row r="1319" spans="6:17" ht="14.5">
      <c r="F1319" s="51"/>
      <c r="G1319" t="s">
        <v>1394</v>
      </c>
      <c r="H1319" s="37">
        <v>62870</v>
      </c>
      <c r="I1319" s="37">
        <v>62783</v>
      </c>
      <c r="J1319" s="37">
        <v>16</v>
      </c>
      <c r="K1319" s="54">
        <v>16</v>
      </c>
      <c r="M1319"/>
      <c r="N1319" s="37">
        <v>62610</v>
      </c>
      <c r="O1319" s="37" t="s">
        <v>884</v>
      </c>
      <c r="P1319" s="133" t="s">
        <v>1685</v>
      </c>
      <c r="Q1319" s="133" t="s">
        <v>1690</v>
      </c>
    </row>
    <row r="1320" spans="6:17" ht="14.5">
      <c r="F1320" s="51"/>
      <c r="G1320" t="s">
        <v>1395</v>
      </c>
      <c r="H1320" s="37">
        <v>59990</v>
      </c>
      <c r="I1320" s="37">
        <v>59557</v>
      </c>
      <c r="J1320" s="37">
        <v>25</v>
      </c>
      <c r="K1320" s="54">
        <v>25</v>
      </c>
      <c r="M1320"/>
      <c r="N1320" s="37">
        <v>62610</v>
      </c>
      <c r="O1320" s="37" t="s">
        <v>971</v>
      </c>
      <c r="P1320" s="133" t="s">
        <v>1687</v>
      </c>
      <c r="Q1320" s="133" t="s">
        <v>1686</v>
      </c>
    </row>
    <row r="1321" spans="6:17" ht="14.5">
      <c r="F1321" s="51"/>
      <c r="G1321" t="s">
        <v>1396</v>
      </c>
      <c r="H1321" s="37">
        <v>62158</v>
      </c>
      <c r="I1321" s="37">
        <v>62784</v>
      </c>
      <c r="J1321" s="37">
        <v>25</v>
      </c>
      <c r="K1321" s="54">
        <v>25</v>
      </c>
      <c r="M1321"/>
      <c r="N1321" s="37">
        <v>62610</v>
      </c>
      <c r="O1321" s="37" t="s">
        <v>1112</v>
      </c>
      <c r="P1321" s="133" t="s">
        <v>1685</v>
      </c>
      <c r="Q1321" s="133" t="s">
        <v>1688</v>
      </c>
    </row>
    <row r="1322" spans="6:17" ht="14.5">
      <c r="F1322" s="51"/>
      <c r="G1322" t="s">
        <v>1397</v>
      </c>
      <c r="H1322" s="37">
        <v>59227</v>
      </c>
      <c r="I1322" s="37">
        <v>59558</v>
      </c>
      <c r="J1322" s="37">
        <v>25</v>
      </c>
      <c r="K1322" s="54">
        <v>25</v>
      </c>
      <c r="M1322"/>
      <c r="N1322" s="37">
        <v>62610</v>
      </c>
      <c r="O1322" s="37" t="s">
        <v>1279</v>
      </c>
      <c r="P1322" s="133" t="s">
        <v>1685</v>
      </c>
      <c r="Q1322" s="133" t="s">
        <v>1686</v>
      </c>
    </row>
    <row r="1323" spans="6:17" ht="14.5">
      <c r="F1323" s="51"/>
      <c r="G1323" t="s">
        <v>1398</v>
      </c>
      <c r="H1323" s="37">
        <v>62690</v>
      </c>
      <c r="I1323" s="37">
        <v>62785</v>
      </c>
      <c r="J1323" s="37">
        <v>25</v>
      </c>
      <c r="K1323" s="54">
        <v>25</v>
      </c>
      <c r="M1323"/>
      <c r="N1323" s="37">
        <v>62620</v>
      </c>
      <c r="O1323" s="37" t="s">
        <v>204</v>
      </c>
      <c r="P1323" s="133" t="s">
        <v>1685</v>
      </c>
      <c r="Q1323" s="133" t="s">
        <v>1688</v>
      </c>
    </row>
    <row r="1324" spans="6:17" ht="14.5">
      <c r="F1324" s="51"/>
      <c r="G1324" t="s">
        <v>1399</v>
      </c>
      <c r="H1324" s="37">
        <v>59990</v>
      </c>
      <c r="I1324" s="37">
        <v>59559</v>
      </c>
      <c r="J1324" s="37">
        <v>25</v>
      </c>
      <c r="K1324" s="54">
        <v>25</v>
      </c>
      <c r="M1324"/>
      <c r="N1324" s="37">
        <v>62620</v>
      </c>
      <c r="O1324" s="37" t="s">
        <v>818</v>
      </c>
      <c r="P1324" s="133" t="s">
        <v>1687</v>
      </c>
      <c r="Q1324" s="133" t="s">
        <v>1686</v>
      </c>
    </row>
    <row r="1325" spans="6:17" ht="14.5">
      <c r="F1325" s="51"/>
      <c r="G1325" t="s">
        <v>1400</v>
      </c>
      <c r="H1325" s="37">
        <v>59113</v>
      </c>
      <c r="I1325" s="37">
        <v>59560</v>
      </c>
      <c r="J1325" s="37">
        <v>25</v>
      </c>
      <c r="K1325" s="54">
        <v>30</v>
      </c>
      <c r="M1325"/>
      <c r="N1325" s="37">
        <v>62620</v>
      </c>
      <c r="O1325" s="37" t="s">
        <v>987</v>
      </c>
      <c r="P1325" s="133" t="s">
        <v>1692</v>
      </c>
      <c r="Q1325" s="133" t="s">
        <v>1691</v>
      </c>
    </row>
    <row r="1326" spans="6:17" ht="14.5">
      <c r="F1326" s="51"/>
      <c r="G1326" t="s">
        <v>1401</v>
      </c>
      <c r="H1326" s="37">
        <v>62240</v>
      </c>
      <c r="I1326" s="37">
        <v>62786</v>
      </c>
      <c r="J1326" s="37">
        <v>16</v>
      </c>
      <c r="K1326" s="54">
        <v>16</v>
      </c>
      <c r="M1326"/>
      <c r="N1326" s="37">
        <v>62620</v>
      </c>
      <c r="O1326" s="37" t="s">
        <v>1303</v>
      </c>
      <c r="P1326" s="133" t="s">
        <v>1685</v>
      </c>
      <c r="Q1326" s="133" t="s">
        <v>1690</v>
      </c>
    </row>
    <row r="1327" spans="6:17" ht="14.5">
      <c r="F1327" s="51"/>
      <c r="G1327" t="s">
        <v>1402</v>
      </c>
      <c r="H1327" s="37">
        <v>59440</v>
      </c>
      <c r="I1327" s="37">
        <v>59562</v>
      </c>
      <c r="J1327" s="37">
        <v>16</v>
      </c>
      <c r="K1327" s="54">
        <v>16</v>
      </c>
      <c r="M1327"/>
      <c r="N1327" s="37">
        <v>62630</v>
      </c>
      <c r="O1327" s="37" t="s">
        <v>457</v>
      </c>
      <c r="P1327" s="133" t="s">
        <v>1685</v>
      </c>
      <c r="Q1327" s="133" t="s">
        <v>1686</v>
      </c>
    </row>
    <row r="1328" spans="6:17" ht="14.5">
      <c r="F1328" s="51"/>
      <c r="G1328" t="s">
        <v>1403</v>
      </c>
      <c r="H1328" s="37">
        <v>59440</v>
      </c>
      <c r="I1328" s="37">
        <v>59563</v>
      </c>
      <c r="J1328" s="37">
        <v>16</v>
      </c>
      <c r="K1328" s="54">
        <v>16</v>
      </c>
      <c r="M1328"/>
      <c r="N1328" s="37">
        <v>62630</v>
      </c>
      <c r="O1328" s="37" t="s">
        <v>595</v>
      </c>
      <c r="P1328" s="133" t="s">
        <v>1685</v>
      </c>
      <c r="Q1328" s="133" t="s">
        <v>1686</v>
      </c>
    </row>
    <row r="1329" spans="6:17" ht="14.5">
      <c r="F1329" s="51"/>
      <c r="G1329" t="s">
        <v>1404</v>
      </c>
      <c r="H1329" s="37">
        <v>62170</v>
      </c>
      <c r="I1329" s="37">
        <v>62787</v>
      </c>
      <c r="J1329" s="37">
        <v>25</v>
      </c>
      <c r="K1329" s="54">
        <v>25</v>
      </c>
      <c r="M1329"/>
      <c r="N1329" s="37">
        <v>62630</v>
      </c>
      <c r="O1329" s="37" t="s">
        <v>661</v>
      </c>
      <c r="P1329" s="133" t="s">
        <v>1685</v>
      </c>
      <c r="Q1329" s="133" t="s">
        <v>1690</v>
      </c>
    </row>
    <row r="1330" spans="6:17" ht="14.5">
      <c r="F1330" s="51"/>
      <c r="G1330" t="s">
        <v>1405</v>
      </c>
      <c r="H1330" s="37">
        <v>62380</v>
      </c>
      <c r="I1330" s="37">
        <v>62788</v>
      </c>
      <c r="J1330" s="37">
        <v>25</v>
      </c>
      <c r="K1330" s="54">
        <v>25</v>
      </c>
      <c r="M1330"/>
      <c r="N1330" s="37">
        <v>62630</v>
      </c>
      <c r="O1330" s="37" t="s">
        <v>827</v>
      </c>
      <c r="P1330" s="133" t="s">
        <v>1685</v>
      </c>
      <c r="Q1330" s="133" t="s">
        <v>1690</v>
      </c>
    </row>
    <row r="1331" spans="6:17" ht="14.5">
      <c r="F1331" s="51"/>
      <c r="G1331" t="s">
        <v>1406</v>
      </c>
      <c r="H1331" s="37">
        <v>62240</v>
      </c>
      <c r="I1331" s="37">
        <v>62789</v>
      </c>
      <c r="J1331" s="37">
        <v>16</v>
      </c>
      <c r="K1331" s="54">
        <v>16</v>
      </c>
      <c r="M1331"/>
      <c r="N1331" s="37">
        <v>62630</v>
      </c>
      <c r="O1331" s="37" t="s">
        <v>914</v>
      </c>
      <c r="P1331" s="133" t="s">
        <v>1685</v>
      </c>
      <c r="Q1331" s="133" t="s">
        <v>1690</v>
      </c>
    </row>
    <row r="1332" spans="6:17" ht="14.5">
      <c r="F1332" s="51"/>
      <c r="G1332" t="s">
        <v>1407</v>
      </c>
      <c r="H1332" s="37">
        <v>62310</v>
      </c>
      <c r="I1332" s="37">
        <v>62790</v>
      </c>
      <c r="J1332" s="37">
        <v>16</v>
      </c>
      <c r="K1332" s="54">
        <v>16</v>
      </c>
      <c r="M1332"/>
      <c r="N1332" s="37">
        <v>62630</v>
      </c>
      <c r="O1332" s="37" t="s">
        <v>964</v>
      </c>
      <c r="P1332" s="133" t="s">
        <v>1685</v>
      </c>
      <c r="Q1332" s="133" t="s">
        <v>1690</v>
      </c>
    </row>
    <row r="1333" spans="6:17" ht="14.5">
      <c r="F1333" s="51"/>
      <c r="G1333" t="s">
        <v>1408</v>
      </c>
      <c r="H1333" s="37">
        <v>59269</v>
      </c>
      <c r="I1333" s="37">
        <v>59565</v>
      </c>
      <c r="J1333" s="37">
        <v>25</v>
      </c>
      <c r="K1333" s="54">
        <v>25</v>
      </c>
      <c r="M1333"/>
      <c r="N1333" s="37">
        <v>62630</v>
      </c>
      <c r="O1333" s="37" t="s">
        <v>1008</v>
      </c>
      <c r="P1333" s="133" t="s">
        <v>1685</v>
      </c>
      <c r="Q1333" s="133" t="s">
        <v>1686</v>
      </c>
    </row>
    <row r="1334" spans="6:17" ht="14.5">
      <c r="F1334" s="51"/>
      <c r="G1334" t="s">
        <v>1409</v>
      </c>
      <c r="H1334" s="37">
        <v>59320</v>
      </c>
      <c r="I1334" s="37">
        <v>59566</v>
      </c>
      <c r="J1334" s="37">
        <v>25</v>
      </c>
      <c r="K1334" s="54">
        <v>30</v>
      </c>
      <c r="M1334"/>
      <c r="N1334" s="37">
        <v>62630</v>
      </c>
      <c r="O1334" s="37" t="s">
        <v>1485</v>
      </c>
      <c r="P1334" s="133" t="s">
        <v>1692</v>
      </c>
      <c r="Q1334" s="133" t="s">
        <v>1691</v>
      </c>
    </row>
    <row r="1335" spans="6:17" ht="14.5">
      <c r="F1335" s="51"/>
      <c r="G1335" t="s">
        <v>1410</v>
      </c>
      <c r="H1335" s="37">
        <v>59400</v>
      </c>
      <c r="I1335" s="37">
        <v>59567</v>
      </c>
      <c r="J1335" s="37">
        <v>16</v>
      </c>
      <c r="K1335" s="54">
        <v>16</v>
      </c>
      <c r="M1335"/>
      <c r="N1335" s="37">
        <v>62630</v>
      </c>
      <c r="O1335" s="37" t="s">
        <v>1590</v>
      </c>
      <c r="P1335" s="133" t="s">
        <v>1689</v>
      </c>
      <c r="Q1335" s="133" t="s">
        <v>1686</v>
      </c>
    </row>
    <row r="1336" spans="6:17" ht="14.5">
      <c r="F1336" s="51"/>
      <c r="G1336" t="s">
        <v>1411</v>
      </c>
      <c r="H1336" s="37">
        <v>59173</v>
      </c>
      <c r="I1336" s="37">
        <v>59568</v>
      </c>
      <c r="J1336" s="37">
        <v>25</v>
      </c>
      <c r="K1336" s="54">
        <v>25</v>
      </c>
      <c r="M1336"/>
      <c r="N1336" s="37">
        <v>62640</v>
      </c>
      <c r="O1336" s="37" t="s">
        <v>1071</v>
      </c>
      <c r="P1336" s="133" t="s">
        <v>1685</v>
      </c>
      <c r="Q1336" s="133" t="s">
        <v>1690</v>
      </c>
    </row>
    <row r="1337" spans="6:17" ht="14.5">
      <c r="F1337" s="51"/>
      <c r="G1337" t="s">
        <v>1412</v>
      </c>
      <c r="H1337" s="37">
        <v>62270</v>
      </c>
      <c r="I1337" s="37">
        <v>62791</v>
      </c>
      <c r="J1337" s="37">
        <v>16</v>
      </c>
      <c r="K1337" s="54">
        <v>16</v>
      </c>
      <c r="M1337"/>
      <c r="N1337" s="37">
        <v>62650</v>
      </c>
      <c r="O1337" s="37" t="s">
        <v>98</v>
      </c>
      <c r="P1337" s="133" t="s">
        <v>1685</v>
      </c>
      <c r="Q1337" s="133" t="s">
        <v>1688</v>
      </c>
    </row>
    <row r="1338" spans="6:17" ht="14.5">
      <c r="F1338" s="51"/>
      <c r="G1338" t="s">
        <v>1413</v>
      </c>
      <c r="H1338" s="37">
        <v>62910</v>
      </c>
      <c r="I1338" s="37">
        <v>62792</v>
      </c>
      <c r="J1338" s="37">
        <v>25</v>
      </c>
      <c r="K1338" s="54">
        <v>25</v>
      </c>
      <c r="M1338"/>
      <c r="N1338" s="37">
        <v>62650</v>
      </c>
      <c r="O1338" s="37" t="s">
        <v>102</v>
      </c>
      <c r="P1338" s="133" t="s">
        <v>1693</v>
      </c>
      <c r="Q1338" s="133" t="s">
        <v>1690</v>
      </c>
    </row>
    <row r="1339" spans="6:17" ht="14.5">
      <c r="F1339" s="51"/>
      <c r="G1339" t="s">
        <v>1414</v>
      </c>
      <c r="H1339" s="37">
        <v>62530</v>
      </c>
      <c r="I1339" s="37">
        <v>62793</v>
      </c>
      <c r="J1339" s="37">
        <v>25</v>
      </c>
      <c r="K1339" s="54">
        <v>25</v>
      </c>
      <c r="M1339"/>
      <c r="N1339" s="37">
        <v>62650</v>
      </c>
      <c r="O1339" s="37" t="s">
        <v>170</v>
      </c>
      <c r="P1339" s="133" t="s">
        <v>1687</v>
      </c>
      <c r="Q1339" s="133" t="s">
        <v>1688</v>
      </c>
    </row>
    <row r="1340" spans="6:17" ht="14.5">
      <c r="F1340" s="51"/>
      <c r="G1340" t="s">
        <v>1415</v>
      </c>
      <c r="H1340" s="37">
        <v>62380</v>
      </c>
      <c r="I1340" s="37">
        <v>62794</v>
      </c>
      <c r="J1340" s="37">
        <v>16</v>
      </c>
      <c r="K1340" s="54">
        <v>16</v>
      </c>
      <c r="M1340"/>
      <c r="N1340" s="37">
        <v>62650</v>
      </c>
      <c r="O1340" s="37" t="s">
        <v>278</v>
      </c>
      <c r="P1340" s="133" t="s">
        <v>1685</v>
      </c>
      <c r="Q1340" s="133" t="s">
        <v>1690</v>
      </c>
    </row>
    <row r="1341" spans="6:17" ht="14.5">
      <c r="F1341" s="51"/>
      <c r="G1341" t="s">
        <v>1416</v>
      </c>
      <c r="H1341" s="37">
        <v>62270</v>
      </c>
      <c r="I1341" s="37">
        <v>62795</v>
      </c>
      <c r="J1341" s="37">
        <v>16</v>
      </c>
      <c r="K1341" s="54">
        <v>16</v>
      </c>
      <c r="M1341"/>
      <c r="N1341" s="37">
        <v>62650</v>
      </c>
      <c r="O1341" s="37" t="s">
        <v>286</v>
      </c>
      <c r="P1341" s="133" t="s">
        <v>1685</v>
      </c>
      <c r="Q1341" s="133" t="s">
        <v>1688</v>
      </c>
    </row>
    <row r="1342" spans="6:17" ht="14.5">
      <c r="F1342" s="51"/>
      <c r="G1342" t="s">
        <v>1417</v>
      </c>
      <c r="H1342" s="37">
        <v>62123</v>
      </c>
      <c r="I1342" s="37">
        <v>62796</v>
      </c>
      <c r="J1342" s="37">
        <v>25</v>
      </c>
      <c r="K1342" s="54">
        <v>25</v>
      </c>
      <c r="M1342"/>
      <c r="N1342" s="37">
        <v>62650</v>
      </c>
      <c r="O1342" s="37" t="s">
        <v>333</v>
      </c>
      <c r="P1342" s="133" t="s">
        <v>1685</v>
      </c>
      <c r="Q1342" s="133" t="s">
        <v>1688</v>
      </c>
    </row>
    <row r="1343" spans="6:17" ht="14.5">
      <c r="F1343" s="51"/>
      <c r="G1343" t="s">
        <v>1418</v>
      </c>
      <c r="H1343" s="37">
        <v>59450</v>
      </c>
      <c r="I1343" s="37">
        <v>59569</v>
      </c>
      <c r="J1343" s="37">
        <v>25</v>
      </c>
      <c r="K1343" s="54">
        <v>30</v>
      </c>
      <c r="M1343"/>
      <c r="N1343" s="37">
        <v>62650</v>
      </c>
      <c r="O1343" s="37" t="s">
        <v>391</v>
      </c>
      <c r="P1343" s="133" t="s">
        <v>1687</v>
      </c>
      <c r="Q1343" s="133" t="s">
        <v>1688</v>
      </c>
    </row>
    <row r="1344" spans="6:17" ht="14.5">
      <c r="F1344" s="51"/>
      <c r="G1344" t="s">
        <v>1419</v>
      </c>
      <c r="H1344" s="37">
        <v>62130</v>
      </c>
      <c r="I1344" s="37">
        <v>62797</v>
      </c>
      <c r="J1344" s="37">
        <v>25</v>
      </c>
      <c r="K1344" s="54">
        <v>25</v>
      </c>
      <c r="M1344"/>
      <c r="N1344" s="37">
        <v>62650</v>
      </c>
      <c r="O1344" s="37" t="s">
        <v>440</v>
      </c>
      <c r="P1344" s="133" t="s">
        <v>1685</v>
      </c>
      <c r="Q1344" s="133" t="s">
        <v>1688</v>
      </c>
    </row>
    <row r="1345" spans="6:17" ht="14.5">
      <c r="F1345" s="51"/>
      <c r="G1345" t="s">
        <v>1420</v>
      </c>
      <c r="H1345" s="37">
        <v>59380</v>
      </c>
      <c r="I1345" s="37">
        <v>59570</v>
      </c>
      <c r="J1345" s="37">
        <v>25</v>
      </c>
      <c r="K1345" s="54">
        <v>25</v>
      </c>
      <c r="M1345"/>
      <c r="N1345" s="37">
        <v>62650</v>
      </c>
      <c r="O1345" s="37" t="s">
        <v>554</v>
      </c>
      <c r="P1345" s="133" t="s">
        <v>1685</v>
      </c>
      <c r="Q1345" s="133" t="s">
        <v>1690</v>
      </c>
    </row>
    <row r="1346" spans="6:17" ht="14.5">
      <c r="F1346" s="51"/>
      <c r="G1346" t="s">
        <v>1421</v>
      </c>
      <c r="H1346" s="37">
        <v>59730</v>
      </c>
      <c r="I1346" s="37">
        <v>59571</v>
      </c>
      <c r="J1346" s="37">
        <v>25</v>
      </c>
      <c r="K1346" s="54">
        <v>25</v>
      </c>
      <c r="M1346"/>
      <c r="N1346" s="37">
        <v>62650</v>
      </c>
      <c r="O1346" s="37" t="s">
        <v>562</v>
      </c>
      <c r="P1346" s="133" t="s">
        <v>1685</v>
      </c>
      <c r="Q1346" s="133" t="s">
        <v>1686</v>
      </c>
    </row>
    <row r="1347" spans="6:17" ht="14.5">
      <c r="F1347" s="51"/>
      <c r="G1347" t="s">
        <v>1422</v>
      </c>
      <c r="H1347" s="37">
        <v>59740</v>
      </c>
      <c r="I1347" s="37">
        <v>59572</v>
      </c>
      <c r="J1347" s="37">
        <v>25</v>
      </c>
      <c r="K1347" s="54">
        <v>25</v>
      </c>
      <c r="M1347"/>
      <c r="N1347" s="37">
        <v>62650</v>
      </c>
      <c r="O1347" s="37" t="s">
        <v>788</v>
      </c>
      <c r="P1347" s="133" t="s">
        <v>1685</v>
      </c>
      <c r="Q1347" s="133" t="s">
        <v>1686</v>
      </c>
    </row>
    <row r="1348" spans="6:17" ht="14.5">
      <c r="F1348" s="51"/>
      <c r="G1348" t="s">
        <v>1423</v>
      </c>
      <c r="H1348" s="37">
        <v>59740</v>
      </c>
      <c r="I1348" s="37">
        <v>59573</v>
      </c>
      <c r="J1348" s="37">
        <v>16</v>
      </c>
      <c r="K1348" s="54">
        <v>16</v>
      </c>
      <c r="M1348"/>
      <c r="N1348" s="37">
        <v>62650</v>
      </c>
      <c r="O1348" s="37" t="s">
        <v>830</v>
      </c>
      <c r="P1348" s="133" t="s">
        <v>1685</v>
      </c>
      <c r="Q1348" s="133" t="s">
        <v>1686</v>
      </c>
    </row>
    <row r="1349" spans="6:17" ht="14.5">
      <c r="F1349" s="51"/>
      <c r="G1349" t="s">
        <v>1424</v>
      </c>
      <c r="H1349" s="37">
        <v>59490</v>
      </c>
      <c r="I1349" s="37">
        <v>59574</v>
      </c>
      <c r="J1349" s="37">
        <v>25</v>
      </c>
      <c r="K1349" s="54">
        <v>25</v>
      </c>
      <c r="M1349"/>
      <c r="N1349" s="37">
        <v>62650</v>
      </c>
      <c r="O1349" s="37" t="s">
        <v>833</v>
      </c>
      <c r="P1349" s="133" t="s">
        <v>1687</v>
      </c>
      <c r="Q1349" s="133" t="s">
        <v>1688</v>
      </c>
    </row>
    <row r="1350" spans="6:17" ht="14.5">
      <c r="F1350" s="51"/>
      <c r="G1350" t="s">
        <v>1425</v>
      </c>
      <c r="H1350" s="37">
        <v>62810</v>
      </c>
      <c r="I1350" s="37">
        <v>62798</v>
      </c>
      <c r="J1350" s="37">
        <v>16</v>
      </c>
      <c r="K1350" s="54">
        <v>16</v>
      </c>
      <c r="M1350"/>
      <c r="N1350" s="37">
        <v>62650</v>
      </c>
      <c r="O1350" s="37" t="s">
        <v>993</v>
      </c>
      <c r="P1350" s="133" t="s">
        <v>1685</v>
      </c>
      <c r="Q1350" s="133" t="s">
        <v>1688</v>
      </c>
    </row>
    <row r="1351" spans="6:17" ht="14.5">
      <c r="F1351" s="51"/>
      <c r="G1351" t="s">
        <v>1426</v>
      </c>
      <c r="H1351" s="37">
        <v>59213</v>
      </c>
      <c r="I1351" s="37">
        <v>59575</v>
      </c>
      <c r="J1351" s="37">
        <v>25</v>
      </c>
      <c r="K1351" s="54">
        <v>25</v>
      </c>
      <c r="M1351"/>
      <c r="N1351" s="37">
        <v>62650</v>
      </c>
      <c r="O1351" s="37" t="s">
        <v>1171</v>
      </c>
      <c r="P1351" s="133" t="s">
        <v>1685</v>
      </c>
      <c r="Q1351" s="133" t="s">
        <v>1686</v>
      </c>
    </row>
    <row r="1352" spans="6:17" ht="14.5">
      <c r="F1352" s="51"/>
      <c r="G1352" t="s">
        <v>1427</v>
      </c>
      <c r="H1352" s="37">
        <v>62170</v>
      </c>
      <c r="I1352" s="37">
        <v>62799</v>
      </c>
      <c r="J1352" s="37">
        <v>25</v>
      </c>
      <c r="K1352" s="54">
        <v>25</v>
      </c>
      <c r="M1352"/>
      <c r="N1352" s="37">
        <v>62650</v>
      </c>
      <c r="O1352" s="37" t="s">
        <v>1205</v>
      </c>
      <c r="P1352" s="133" t="s">
        <v>1685</v>
      </c>
      <c r="Q1352" s="133" t="s">
        <v>1690</v>
      </c>
    </row>
    <row r="1353" spans="6:17" ht="14.5">
      <c r="F1353" s="51"/>
      <c r="G1353" t="s">
        <v>1428</v>
      </c>
      <c r="H1353" s="37">
        <v>62111</v>
      </c>
      <c r="I1353" s="37">
        <v>62800</v>
      </c>
      <c r="J1353" s="37">
        <v>25</v>
      </c>
      <c r="K1353" s="54">
        <v>25</v>
      </c>
      <c r="M1353"/>
      <c r="N1353" s="37">
        <v>62650</v>
      </c>
      <c r="O1353" s="37" t="s">
        <v>1229</v>
      </c>
      <c r="P1353" s="133" t="s">
        <v>1685</v>
      </c>
      <c r="Q1353" s="133" t="s">
        <v>1688</v>
      </c>
    </row>
    <row r="1354" spans="6:17" ht="14.5">
      <c r="F1354" s="51"/>
      <c r="G1354" t="s">
        <v>1429</v>
      </c>
      <c r="H1354" s="37">
        <v>62153</v>
      </c>
      <c r="I1354" s="37">
        <v>62801</v>
      </c>
      <c r="J1354" s="37">
        <v>25</v>
      </c>
      <c r="K1354" s="54">
        <v>25</v>
      </c>
      <c r="M1354"/>
      <c r="N1354" s="37">
        <v>62650</v>
      </c>
      <c r="O1354" s="37" t="s">
        <v>1306</v>
      </c>
      <c r="P1354" s="133" t="s">
        <v>1687</v>
      </c>
      <c r="Q1354" s="133" t="s">
        <v>1688</v>
      </c>
    </row>
    <row r="1355" spans="6:17" ht="14.5">
      <c r="F1355" s="51"/>
      <c r="G1355" t="s">
        <v>1430</v>
      </c>
      <c r="H1355" s="37">
        <v>59380</v>
      </c>
      <c r="I1355" s="37">
        <v>59576</v>
      </c>
      <c r="J1355" s="37">
        <v>25</v>
      </c>
      <c r="K1355" s="54">
        <v>25</v>
      </c>
      <c r="M1355"/>
      <c r="N1355" s="37">
        <v>62650</v>
      </c>
      <c r="O1355" s="37" t="s">
        <v>1356</v>
      </c>
      <c r="P1355" s="133" t="s">
        <v>1685</v>
      </c>
      <c r="Q1355" s="133" t="s">
        <v>1690</v>
      </c>
    </row>
    <row r="1356" spans="6:17" ht="14.5">
      <c r="F1356" s="51"/>
      <c r="G1356" t="s">
        <v>1431</v>
      </c>
      <c r="H1356" s="37">
        <v>59190</v>
      </c>
      <c r="I1356" s="37">
        <v>59577</v>
      </c>
      <c r="J1356" s="37">
        <v>16</v>
      </c>
      <c r="K1356" s="54">
        <v>16</v>
      </c>
      <c r="M1356"/>
      <c r="N1356" s="37">
        <v>62650</v>
      </c>
      <c r="O1356" s="37" t="s">
        <v>1588</v>
      </c>
      <c r="P1356" s="133" t="s">
        <v>1685</v>
      </c>
      <c r="Q1356" s="133" t="s">
        <v>1690</v>
      </c>
    </row>
    <row r="1357" spans="6:17" ht="14.5">
      <c r="F1357" s="51"/>
      <c r="G1357" t="s">
        <v>1432</v>
      </c>
      <c r="H1357" s="37">
        <v>59189</v>
      </c>
      <c r="I1357" s="37">
        <v>59578</v>
      </c>
      <c r="J1357" s="37">
        <v>25</v>
      </c>
      <c r="K1357" s="54">
        <v>25</v>
      </c>
      <c r="M1357"/>
      <c r="N1357" s="37">
        <v>62650</v>
      </c>
      <c r="O1357" s="37" t="s">
        <v>1616</v>
      </c>
      <c r="P1357" s="133" t="s">
        <v>1685</v>
      </c>
      <c r="Q1357" s="133" t="s">
        <v>1690</v>
      </c>
    </row>
    <row r="1358" spans="6:17" ht="14.5">
      <c r="F1358" s="51"/>
      <c r="G1358" t="s">
        <v>1433</v>
      </c>
      <c r="H1358" s="37">
        <v>59380</v>
      </c>
      <c r="I1358" s="37">
        <v>59579</v>
      </c>
      <c r="J1358" s="37">
        <v>25</v>
      </c>
      <c r="K1358" s="54">
        <v>25</v>
      </c>
      <c r="M1358"/>
      <c r="N1358" s="37">
        <v>62660</v>
      </c>
      <c r="O1358" s="37" t="s">
        <v>275</v>
      </c>
      <c r="P1358" s="133" t="s">
        <v>1685</v>
      </c>
      <c r="Q1358" s="133" t="s">
        <v>1690</v>
      </c>
    </row>
    <row r="1359" spans="6:17" ht="14.5">
      <c r="F1359" s="51"/>
      <c r="G1359" t="s">
        <v>1434</v>
      </c>
      <c r="H1359" s="37">
        <v>59114</v>
      </c>
      <c r="I1359" s="37">
        <v>59580</v>
      </c>
      <c r="J1359" s="37">
        <v>25</v>
      </c>
      <c r="K1359" s="54">
        <v>25</v>
      </c>
      <c r="M1359"/>
      <c r="N1359" s="37">
        <v>62670</v>
      </c>
      <c r="O1359" s="37" t="s">
        <v>1030</v>
      </c>
      <c r="P1359" s="133" t="s">
        <v>1685</v>
      </c>
      <c r="Q1359" s="133" t="s">
        <v>1690</v>
      </c>
    </row>
    <row r="1360" spans="6:17" ht="14.5">
      <c r="F1360" s="51"/>
      <c r="G1360" t="s">
        <v>1435</v>
      </c>
      <c r="H1360" s="37">
        <v>59181</v>
      </c>
      <c r="I1360" s="37">
        <v>59581</v>
      </c>
      <c r="J1360" s="37">
        <v>25</v>
      </c>
      <c r="K1360" s="54">
        <v>25</v>
      </c>
      <c r="M1360"/>
      <c r="N1360" s="37">
        <v>62680</v>
      </c>
      <c r="O1360" s="37" t="s">
        <v>1040</v>
      </c>
      <c r="P1360" s="133" t="s">
        <v>1685</v>
      </c>
      <c r="Q1360" s="133" t="s">
        <v>1690</v>
      </c>
    </row>
    <row r="1361" spans="6:17" ht="14.5">
      <c r="F1361" s="51"/>
      <c r="G1361" t="s">
        <v>1436</v>
      </c>
      <c r="H1361" s="37">
        <v>59270</v>
      </c>
      <c r="I1361" s="37">
        <v>59582</v>
      </c>
      <c r="J1361" s="37">
        <v>25</v>
      </c>
      <c r="K1361" s="54">
        <v>25</v>
      </c>
      <c r="M1361"/>
      <c r="N1361" s="37">
        <v>62690</v>
      </c>
      <c r="O1361" s="37" t="s">
        <v>91</v>
      </c>
      <c r="P1361" s="133" t="s">
        <v>1685</v>
      </c>
      <c r="Q1361" s="133" t="s">
        <v>1690</v>
      </c>
    </row>
    <row r="1362" spans="6:17" ht="14.5">
      <c r="F1362" s="51"/>
      <c r="G1362" t="s">
        <v>1437</v>
      </c>
      <c r="H1362" s="37">
        <v>62850</v>
      </c>
      <c r="I1362" s="37">
        <v>62803</v>
      </c>
      <c r="J1362" s="37">
        <v>25</v>
      </c>
      <c r="K1362" s="54">
        <v>25</v>
      </c>
      <c r="M1362"/>
      <c r="N1362" s="37">
        <v>62690</v>
      </c>
      <c r="O1362" s="37" t="s">
        <v>145</v>
      </c>
      <c r="P1362" s="133" t="s">
        <v>1685</v>
      </c>
      <c r="Q1362" s="133" t="s">
        <v>1690</v>
      </c>
    </row>
    <row r="1363" spans="6:17" ht="14.5">
      <c r="F1363" s="51"/>
      <c r="G1363" t="s">
        <v>1438</v>
      </c>
      <c r="H1363" s="37">
        <v>62810</v>
      </c>
      <c r="I1363" s="37">
        <v>62804</v>
      </c>
      <c r="J1363" s="37">
        <v>16</v>
      </c>
      <c r="K1363" s="54">
        <v>16</v>
      </c>
      <c r="M1363"/>
      <c r="N1363" s="37">
        <v>62690</v>
      </c>
      <c r="O1363" s="37" t="s">
        <v>251</v>
      </c>
      <c r="P1363" s="133" t="s">
        <v>1685</v>
      </c>
      <c r="Q1363" s="133" t="s">
        <v>1688</v>
      </c>
    </row>
    <row r="1364" spans="6:17" ht="14.5">
      <c r="F1364" s="51"/>
      <c r="G1364" t="s">
        <v>1439</v>
      </c>
      <c r="H1364" s="37">
        <v>59550</v>
      </c>
      <c r="I1364" s="37">
        <v>59583</v>
      </c>
      <c r="J1364" s="37">
        <v>16</v>
      </c>
      <c r="K1364" s="54">
        <v>16</v>
      </c>
      <c r="M1364"/>
      <c r="N1364" s="37">
        <v>62690</v>
      </c>
      <c r="O1364" s="37" t="s">
        <v>263</v>
      </c>
      <c r="P1364" s="133" t="s">
        <v>1685</v>
      </c>
      <c r="Q1364" s="133" t="s">
        <v>1686</v>
      </c>
    </row>
    <row r="1365" spans="6:17" ht="14.5">
      <c r="F1365" s="51"/>
      <c r="G1365" t="s">
        <v>1440</v>
      </c>
      <c r="H1365" s="37">
        <v>59570</v>
      </c>
      <c r="I1365" s="37">
        <v>59584</v>
      </c>
      <c r="J1365" s="37">
        <v>25</v>
      </c>
      <c r="K1365" s="54">
        <v>25</v>
      </c>
      <c r="M1365"/>
      <c r="N1365" s="37">
        <v>62690</v>
      </c>
      <c r="O1365" s="37" t="s">
        <v>386</v>
      </c>
      <c r="P1365" s="133" t="s">
        <v>1685</v>
      </c>
      <c r="Q1365" s="133" t="s">
        <v>1686</v>
      </c>
    </row>
    <row r="1366" spans="6:17" ht="14.5">
      <c r="F1366" s="51"/>
      <c r="G1366" t="s">
        <v>1441</v>
      </c>
      <c r="H1366" s="37">
        <v>62550</v>
      </c>
      <c r="I1366" s="37">
        <v>62805</v>
      </c>
      <c r="J1366" s="37">
        <v>16</v>
      </c>
      <c r="K1366" s="54">
        <v>16</v>
      </c>
      <c r="M1366"/>
      <c r="N1366" s="37">
        <v>62690</v>
      </c>
      <c r="O1366" s="37" t="s">
        <v>387</v>
      </c>
      <c r="P1366" s="133" t="s">
        <v>1685</v>
      </c>
      <c r="Q1366" s="133" t="s">
        <v>1688</v>
      </c>
    </row>
    <row r="1367" spans="6:17" ht="14.5">
      <c r="F1367" s="51"/>
      <c r="G1367" t="s">
        <v>1442</v>
      </c>
      <c r="H1367" s="37">
        <v>62179</v>
      </c>
      <c r="I1367" s="37">
        <v>62806</v>
      </c>
      <c r="J1367" s="37">
        <v>25</v>
      </c>
      <c r="K1367" s="54">
        <v>25</v>
      </c>
      <c r="M1367"/>
      <c r="N1367" s="37">
        <v>62690</v>
      </c>
      <c r="O1367" s="37" t="s">
        <v>405</v>
      </c>
      <c r="P1367" s="133" t="s">
        <v>1685</v>
      </c>
      <c r="Q1367" s="133" t="s">
        <v>1690</v>
      </c>
    </row>
    <row r="1368" spans="6:17" ht="14.5">
      <c r="F1368" s="51"/>
      <c r="G1368" t="s">
        <v>1443</v>
      </c>
      <c r="H1368" s="37">
        <v>62500</v>
      </c>
      <c r="I1368" s="37">
        <v>62807</v>
      </c>
      <c r="J1368" s="37">
        <v>25</v>
      </c>
      <c r="K1368" s="54">
        <v>25</v>
      </c>
      <c r="M1368"/>
      <c r="N1368" s="37">
        <v>62690</v>
      </c>
      <c r="O1368" s="37" t="s">
        <v>587</v>
      </c>
      <c r="P1368" s="133" t="s">
        <v>1693</v>
      </c>
      <c r="Q1368" s="133" t="s">
        <v>1690</v>
      </c>
    </row>
    <row r="1369" spans="6:17" ht="14.5">
      <c r="F1369" s="51"/>
      <c r="G1369" t="s">
        <v>1444</v>
      </c>
      <c r="H1369" s="37">
        <v>59175</v>
      </c>
      <c r="I1369" s="37">
        <v>59585</v>
      </c>
      <c r="J1369" s="37">
        <v>25</v>
      </c>
      <c r="K1369" s="54">
        <v>30</v>
      </c>
      <c r="M1369"/>
      <c r="N1369" s="37">
        <v>62690</v>
      </c>
      <c r="O1369" s="37" t="s">
        <v>674</v>
      </c>
      <c r="P1369" s="133" t="s">
        <v>1692</v>
      </c>
      <c r="Q1369" s="133" t="s">
        <v>1691</v>
      </c>
    </row>
    <row r="1370" spans="6:17" ht="14.5">
      <c r="F1370" s="51"/>
      <c r="G1370" t="s">
        <v>1445</v>
      </c>
      <c r="H1370" s="37">
        <v>59242</v>
      </c>
      <c r="I1370" s="37">
        <v>59586</v>
      </c>
      <c r="J1370" s="37">
        <v>25</v>
      </c>
      <c r="K1370" s="54">
        <v>25</v>
      </c>
      <c r="M1370"/>
      <c r="N1370" s="37">
        <v>62690</v>
      </c>
      <c r="O1370" s="37" t="s">
        <v>789</v>
      </c>
      <c r="P1370" s="133" t="s">
        <v>1685</v>
      </c>
      <c r="Q1370" s="133" t="s">
        <v>1691</v>
      </c>
    </row>
    <row r="1371" spans="6:17" ht="14.5">
      <c r="F1371" s="51"/>
      <c r="G1371" t="s">
        <v>1446</v>
      </c>
      <c r="H1371" s="37">
        <v>62134</v>
      </c>
      <c r="I1371" s="37">
        <v>62808</v>
      </c>
      <c r="J1371" s="37">
        <v>16</v>
      </c>
      <c r="K1371" s="54">
        <v>16</v>
      </c>
      <c r="M1371"/>
      <c r="N1371" s="37">
        <v>62690</v>
      </c>
      <c r="O1371" s="37" t="s">
        <v>847</v>
      </c>
      <c r="P1371" s="133" t="s">
        <v>1685</v>
      </c>
      <c r="Q1371" s="133" t="s">
        <v>1688</v>
      </c>
    </row>
    <row r="1372" spans="6:17" ht="14.5">
      <c r="F1372" s="51"/>
      <c r="G1372" t="s">
        <v>1447</v>
      </c>
      <c r="H1372" s="37">
        <v>59114</v>
      </c>
      <c r="I1372" s="37">
        <v>59587</v>
      </c>
      <c r="J1372" s="37">
        <v>16</v>
      </c>
      <c r="K1372" s="54">
        <v>16</v>
      </c>
      <c r="M1372"/>
      <c r="N1372" s="37">
        <v>62690</v>
      </c>
      <c r="O1372" s="37" t="s">
        <v>1050</v>
      </c>
      <c r="P1372" s="133" t="s">
        <v>1685</v>
      </c>
      <c r="Q1372" s="133" t="s">
        <v>1690</v>
      </c>
    </row>
    <row r="1373" spans="6:17" ht="14.5">
      <c r="F1373" s="51"/>
      <c r="G1373" t="s">
        <v>1448</v>
      </c>
      <c r="H1373" s="37">
        <v>62127</v>
      </c>
      <c r="I1373" s="37">
        <v>62809</v>
      </c>
      <c r="J1373" s="37">
        <v>16</v>
      </c>
      <c r="K1373" s="54">
        <v>16</v>
      </c>
      <c r="M1373"/>
      <c r="N1373" s="37">
        <v>62690</v>
      </c>
      <c r="O1373" s="37" t="s">
        <v>1398</v>
      </c>
      <c r="P1373" s="133" t="s">
        <v>1685</v>
      </c>
      <c r="Q1373" s="133" t="s">
        <v>1688</v>
      </c>
    </row>
    <row r="1374" spans="6:17" ht="14.5">
      <c r="F1374" s="51"/>
      <c r="G1374" t="s">
        <v>1449</v>
      </c>
      <c r="H1374" s="37">
        <v>59229</v>
      </c>
      <c r="I1374" s="37">
        <v>59588</v>
      </c>
      <c r="J1374" s="37">
        <v>25</v>
      </c>
      <c r="K1374" s="54">
        <v>25</v>
      </c>
      <c r="M1374"/>
      <c r="N1374" s="37">
        <v>62690</v>
      </c>
      <c r="O1374" s="37" t="s">
        <v>1462</v>
      </c>
      <c r="P1374" s="133" t="s">
        <v>1693</v>
      </c>
      <c r="Q1374" s="133" t="s">
        <v>1690</v>
      </c>
    </row>
    <row r="1375" spans="6:17" ht="14.5">
      <c r="F1375" s="51"/>
      <c r="G1375" t="s">
        <v>1450</v>
      </c>
      <c r="H1375" s="37">
        <v>62580</v>
      </c>
      <c r="I1375" s="37">
        <v>62810</v>
      </c>
      <c r="J1375" s="37">
        <v>25</v>
      </c>
      <c r="K1375" s="54">
        <v>25</v>
      </c>
      <c r="M1375"/>
      <c r="N1375" s="37">
        <v>62690</v>
      </c>
      <c r="O1375" s="37" t="s">
        <v>1526</v>
      </c>
      <c r="P1375" s="133" t="s">
        <v>1689</v>
      </c>
      <c r="Q1375" s="133" t="s">
        <v>1688</v>
      </c>
    </row>
    <row r="1376" spans="6:17" ht="14.5">
      <c r="F1376" s="51"/>
      <c r="G1376" t="s">
        <v>1451</v>
      </c>
      <c r="H1376" s="37">
        <v>62129</v>
      </c>
      <c r="I1376" s="37">
        <v>62811</v>
      </c>
      <c r="J1376" s="37">
        <v>25</v>
      </c>
      <c r="K1376" s="54">
        <v>25</v>
      </c>
      <c r="M1376"/>
      <c r="N1376" s="37">
        <v>62690</v>
      </c>
      <c r="O1376" s="37" t="s">
        <v>1527</v>
      </c>
      <c r="P1376" s="133" t="s">
        <v>1685</v>
      </c>
      <c r="Q1376" s="133" t="s">
        <v>1690</v>
      </c>
    </row>
    <row r="1377" spans="6:17" ht="14.5">
      <c r="F1377" s="51"/>
      <c r="G1377" t="s">
        <v>1452</v>
      </c>
      <c r="H1377" s="37">
        <v>59224</v>
      </c>
      <c r="I1377" s="37">
        <v>59589</v>
      </c>
      <c r="J1377" s="37">
        <v>25</v>
      </c>
      <c r="K1377" s="54">
        <v>25</v>
      </c>
      <c r="M1377"/>
      <c r="N1377" s="37">
        <v>62700</v>
      </c>
      <c r="O1377" s="37" t="s">
        <v>358</v>
      </c>
      <c r="P1377" s="133" t="s">
        <v>1687</v>
      </c>
      <c r="Q1377" s="133" t="s">
        <v>1686</v>
      </c>
    </row>
    <row r="1378" spans="6:17" ht="14.5">
      <c r="F1378" s="51"/>
      <c r="G1378" t="s">
        <v>1453</v>
      </c>
      <c r="H1378" s="37">
        <v>62560</v>
      </c>
      <c r="I1378" s="37">
        <v>62812</v>
      </c>
      <c r="J1378" s="37">
        <v>16</v>
      </c>
      <c r="K1378" s="54">
        <v>16</v>
      </c>
      <c r="M1378"/>
      <c r="N1378" s="37">
        <v>62710</v>
      </c>
      <c r="O1378" s="37" t="s">
        <v>469</v>
      </c>
      <c r="P1378" s="133" t="s">
        <v>1685</v>
      </c>
      <c r="Q1378" s="133" t="s">
        <v>1690</v>
      </c>
    </row>
    <row r="1379" spans="6:17" ht="14.5">
      <c r="F1379" s="51"/>
      <c r="G1379" t="s">
        <v>1454</v>
      </c>
      <c r="H1379" s="37">
        <v>59189</v>
      </c>
      <c r="I1379" s="37">
        <v>59590</v>
      </c>
      <c r="J1379" s="37">
        <v>16</v>
      </c>
      <c r="K1379" s="54">
        <v>16</v>
      </c>
      <c r="M1379"/>
      <c r="N1379" s="37">
        <v>62720</v>
      </c>
      <c r="O1379" s="37" t="s">
        <v>1263</v>
      </c>
      <c r="P1379" s="133" t="s">
        <v>1685</v>
      </c>
      <c r="Q1379" s="133" t="s">
        <v>1690</v>
      </c>
    </row>
    <row r="1380" spans="6:17" ht="14.5">
      <c r="F1380" s="51"/>
      <c r="G1380" t="s">
        <v>1455</v>
      </c>
      <c r="H1380" s="37">
        <v>62760</v>
      </c>
      <c r="I1380" s="37">
        <v>62814</v>
      </c>
      <c r="J1380" s="37">
        <v>16</v>
      </c>
      <c r="K1380" s="54">
        <v>16</v>
      </c>
      <c r="M1380"/>
      <c r="N1380" s="37">
        <v>62720</v>
      </c>
      <c r="O1380" s="37" t="s">
        <v>1273</v>
      </c>
      <c r="P1380" s="133" t="s">
        <v>1685</v>
      </c>
      <c r="Q1380" s="133" t="s">
        <v>1688</v>
      </c>
    </row>
    <row r="1381" spans="6:17" ht="14.5">
      <c r="F1381" s="51"/>
      <c r="G1381" t="s">
        <v>1456</v>
      </c>
      <c r="H1381" s="37">
        <v>59163</v>
      </c>
      <c r="I1381" s="37">
        <v>59591</v>
      </c>
      <c r="J1381" s="37">
        <v>25</v>
      </c>
      <c r="K1381" s="54">
        <v>25</v>
      </c>
      <c r="M1381"/>
      <c r="N1381" s="37">
        <v>62720</v>
      </c>
      <c r="O1381" s="37" t="s">
        <v>1592</v>
      </c>
      <c r="P1381" s="133" t="s">
        <v>1687</v>
      </c>
      <c r="Q1381" s="133" t="s">
        <v>1686</v>
      </c>
    </row>
    <row r="1382" spans="6:17" ht="14.5">
      <c r="F1382" s="51"/>
      <c r="G1382" t="s">
        <v>1457</v>
      </c>
      <c r="H1382" s="37">
        <v>59239</v>
      </c>
      <c r="I1382" s="37">
        <v>59592</v>
      </c>
      <c r="J1382" s="37">
        <v>25</v>
      </c>
      <c r="K1382" s="54">
        <v>25</v>
      </c>
      <c r="M1382"/>
      <c r="N1382" s="37">
        <v>62730</v>
      </c>
      <c r="O1382" s="37" t="s">
        <v>919</v>
      </c>
      <c r="P1382" s="133" t="s">
        <v>1685</v>
      </c>
      <c r="Q1382" s="133" t="s">
        <v>1691</v>
      </c>
    </row>
    <row r="1383" spans="6:17" ht="14.5">
      <c r="F1383" s="51"/>
      <c r="G1383" t="s">
        <v>1458</v>
      </c>
      <c r="H1383" s="37">
        <v>59141</v>
      </c>
      <c r="I1383" s="37">
        <v>59593</v>
      </c>
      <c r="J1383" s="37">
        <v>25</v>
      </c>
      <c r="K1383" s="54">
        <v>25</v>
      </c>
      <c r="M1383"/>
      <c r="N1383" s="37">
        <v>62730</v>
      </c>
      <c r="O1383" s="37" t="s">
        <v>998</v>
      </c>
      <c r="P1383" s="133" t="s">
        <v>1685</v>
      </c>
      <c r="Q1383" s="133" t="s">
        <v>1686</v>
      </c>
    </row>
    <row r="1384" spans="6:17" ht="14.5">
      <c r="F1384" s="51"/>
      <c r="G1384" t="s">
        <v>1459</v>
      </c>
      <c r="H1384" s="37">
        <v>59158</v>
      </c>
      <c r="I1384" s="37">
        <v>59594</v>
      </c>
      <c r="J1384" s="37">
        <v>25</v>
      </c>
      <c r="K1384" s="54">
        <v>25</v>
      </c>
      <c r="M1384"/>
      <c r="N1384" s="37">
        <v>62740</v>
      </c>
      <c r="O1384" s="37" t="s">
        <v>654</v>
      </c>
      <c r="P1384" s="133" t="s">
        <v>1685</v>
      </c>
      <c r="Q1384" s="133" t="s">
        <v>1686</v>
      </c>
    </row>
    <row r="1385" spans="6:17" ht="14.5">
      <c r="F1385" s="51"/>
      <c r="G1385" t="s">
        <v>1460</v>
      </c>
      <c r="H1385" s="37">
        <v>59141</v>
      </c>
      <c r="I1385" s="37">
        <v>59595</v>
      </c>
      <c r="J1385" s="37">
        <v>25</v>
      </c>
      <c r="K1385" s="54">
        <v>25</v>
      </c>
      <c r="M1385"/>
      <c r="N1385" s="37">
        <v>62750</v>
      </c>
      <c r="O1385" s="37" t="s">
        <v>968</v>
      </c>
      <c r="P1385" s="133" t="s">
        <v>1685</v>
      </c>
      <c r="Q1385" s="133" t="s">
        <v>1686</v>
      </c>
    </row>
    <row r="1386" spans="6:17" ht="14.5">
      <c r="F1386" s="51"/>
      <c r="G1386" t="s">
        <v>1461</v>
      </c>
      <c r="H1386" s="37">
        <v>62180</v>
      </c>
      <c r="I1386" s="37">
        <v>62815</v>
      </c>
      <c r="J1386" s="37">
        <v>25</v>
      </c>
      <c r="K1386" s="54">
        <v>25</v>
      </c>
      <c r="M1386"/>
      <c r="N1386" s="37">
        <v>62760</v>
      </c>
      <c r="O1386" s="37" t="s">
        <v>113</v>
      </c>
      <c r="P1386" s="133" t="s">
        <v>1685</v>
      </c>
      <c r="Q1386" s="133" t="s">
        <v>1690</v>
      </c>
    </row>
    <row r="1387" spans="6:17" ht="14.5">
      <c r="F1387" s="51"/>
      <c r="G1387" t="s">
        <v>1462</v>
      </c>
      <c r="H1387" s="37">
        <v>62690</v>
      </c>
      <c r="I1387" s="37">
        <v>62816</v>
      </c>
      <c r="J1387" s="37">
        <v>25</v>
      </c>
      <c r="K1387" s="54">
        <v>25</v>
      </c>
      <c r="M1387"/>
      <c r="N1387" s="37">
        <v>62760</v>
      </c>
      <c r="O1387" s="37" t="s">
        <v>460</v>
      </c>
      <c r="P1387" s="133" t="s">
        <v>1685</v>
      </c>
      <c r="Q1387" s="133" t="s">
        <v>1688</v>
      </c>
    </row>
    <row r="1388" spans="6:17" ht="14.5">
      <c r="F1388" s="51"/>
      <c r="G1388" t="s">
        <v>1463</v>
      </c>
      <c r="H1388" s="37">
        <v>62217</v>
      </c>
      <c r="I1388" s="37">
        <v>62817</v>
      </c>
      <c r="J1388" s="37">
        <v>25</v>
      </c>
      <c r="K1388" s="54">
        <v>25</v>
      </c>
      <c r="M1388"/>
      <c r="N1388" s="37">
        <v>62760</v>
      </c>
      <c r="O1388" s="37" t="s">
        <v>603</v>
      </c>
      <c r="P1388" s="133" t="s">
        <v>1689</v>
      </c>
      <c r="Q1388" s="133" t="s">
        <v>1688</v>
      </c>
    </row>
    <row r="1389" spans="6:17" ht="14.5">
      <c r="F1389" s="51"/>
      <c r="G1389" t="s">
        <v>1464</v>
      </c>
      <c r="H1389" s="37">
        <v>59554</v>
      </c>
      <c r="I1389" s="37">
        <v>59597</v>
      </c>
      <c r="J1389" s="37">
        <v>25</v>
      </c>
      <c r="K1389" s="54">
        <v>25</v>
      </c>
      <c r="M1389"/>
      <c r="N1389" s="37">
        <v>62760</v>
      </c>
      <c r="O1389" s="37" t="s">
        <v>680</v>
      </c>
      <c r="P1389" s="133" t="s">
        <v>1685</v>
      </c>
      <c r="Q1389" s="133" t="s">
        <v>1686</v>
      </c>
    </row>
    <row r="1390" spans="6:17" ht="14.5">
      <c r="F1390" s="51"/>
      <c r="G1390" t="s">
        <v>1465</v>
      </c>
      <c r="H1390" s="37">
        <v>59870</v>
      </c>
      <c r="I1390" s="37">
        <v>59596</v>
      </c>
      <c r="J1390" s="37">
        <v>25</v>
      </c>
      <c r="K1390" s="54">
        <v>25</v>
      </c>
      <c r="M1390"/>
      <c r="N1390" s="37">
        <v>62760</v>
      </c>
      <c r="O1390" s="37" t="s">
        <v>716</v>
      </c>
      <c r="P1390" s="133" t="s">
        <v>1687</v>
      </c>
      <c r="Q1390" s="133" t="s">
        <v>1688</v>
      </c>
    </row>
    <row r="1391" spans="6:17" ht="14.5">
      <c r="F1391" s="51"/>
      <c r="G1391" t="s">
        <v>1466</v>
      </c>
      <c r="H1391" s="37">
        <v>62134</v>
      </c>
      <c r="I1391" s="37">
        <v>62818</v>
      </c>
      <c r="J1391" s="37">
        <v>16</v>
      </c>
      <c r="K1391" s="54">
        <v>16</v>
      </c>
      <c r="M1391"/>
      <c r="N1391" s="37">
        <v>62760</v>
      </c>
      <c r="O1391" s="37" t="s">
        <v>734</v>
      </c>
      <c r="P1391" s="133" t="s">
        <v>1685</v>
      </c>
      <c r="Q1391" s="133" t="s">
        <v>1688</v>
      </c>
    </row>
    <row r="1392" spans="6:17" ht="14.5">
      <c r="F1392" s="51"/>
      <c r="G1392" t="s">
        <v>1467</v>
      </c>
      <c r="H1392" s="37">
        <v>62500</v>
      </c>
      <c r="I1392" s="37">
        <v>62819</v>
      </c>
      <c r="J1392" s="37">
        <v>25</v>
      </c>
      <c r="K1392" s="54">
        <v>25</v>
      </c>
      <c r="M1392"/>
      <c r="N1392" s="37">
        <v>62760</v>
      </c>
      <c r="O1392" s="37" t="s">
        <v>779</v>
      </c>
      <c r="P1392" s="133" t="s">
        <v>1693</v>
      </c>
      <c r="Q1392" s="133" t="s">
        <v>1690</v>
      </c>
    </row>
    <row r="1393" spans="6:17" ht="14.5">
      <c r="F1393" s="51"/>
      <c r="G1393" t="s">
        <v>1468</v>
      </c>
      <c r="H1393" s="37">
        <v>62127</v>
      </c>
      <c r="I1393" s="37">
        <v>62820</v>
      </c>
      <c r="J1393" s="37">
        <v>16</v>
      </c>
      <c r="K1393" s="54">
        <v>16</v>
      </c>
      <c r="M1393"/>
      <c r="N1393" s="37">
        <v>62760</v>
      </c>
      <c r="O1393" s="37" t="s">
        <v>1063</v>
      </c>
      <c r="P1393" s="133" t="s">
        <v>1685</v>
      </c>
      <c r="Q1393" s="133" t="s">
        <v>1688</v>
      </c>
    </row>
    <row r="1394" spans="6:17" ht="14.5">
      <c r="F1394" s="51"/>
      <c r="G1394" t="s">
        <v>1469</v>
      </c>
      <c r="H1394" s="37">
        <v>62830</v>
      </c>
      <c r="I1394" s="37">
        <v>62821</v>
      </c>
      <c r="J1394" s="37">
        <v>25</v>
      </c>
      <c r="K1394" s="54">
        <v>25</v>
      </c>
      <c r="M1394"/>
      <c r="N1394" s="37">
        <v>62760</v>
      </c>
      <c r="O1394" s="37" t="s">
        <v>1160</v>
      </c>
      <c r="P1394" s="133" t="s">
        <v>1685</v>
      </c>
      <c r="Q1394" s="133" t="s">
        <v>1690</v>
      </c>
    </row>
    <row r="1395" spans="6:17" ht="14.5">
      <c r="F1395" s="51"/>
      <c r="G1395" t="s">
        <v>1470</v>
      </c>
      <c r="H1395" s="37">
        <v>62390</v>
      </c>
      <c r="I1395" s="37">
        <v>62822</v>
      </c>
      <c r="J1395" s="37">
        <v>16</v>
      </c>
      <c r="K1395" s="54">
        <v>16</v>
      </c>
      <c r="M1395"/>
      <c r="N1395" s="37">
        <v>62760</v>
      </c>
      <c r="O1395" s="37" t="s">
        <v>1172</v>
      </c>
      <c r="P1395" s="133" t="s">
        <v>1685</v>
      </c>
      <c r="Q1395" s="133" t="s">
        <v>1688</v>
      </c>
    </row>
    <row r="1396" spans="6:17" ht="14.5">
      <c r="F1396" s="51"/>
      <c r="G1396" t="s">
        <v>1471</v>
      </c>
      <c r="H1396" s="37">
        <v>62310</v>
      </c>
      <c r="I1396" s="37">
        <v>62823</v>
      </c>
      <c r="J1396" s="37">
        <v>16</v>
      </c>
      <c r="K1396" s="54">
        <v>16</v>
      </c>
      <c r="M1396"/>
      <c r="N1396" s="37">
        <v>62760</v>
      </c>
      <c r="O1396" s="37" t="s">
        <v>1193</v>
      </c>
      <c r="P1396" s="133" t="s">
        <v>1685</v>
      </c>
      <c r="Q1396" s="133" t="s">
        <v>1690</v>
      </c>
    </row>
    <row r="1397" spans="6:17" ht="14.5">
      <c r="F1397" s="51"/>
      <c r="G1397" t="s">
        <v>1472</v>
      </c>
      <c r="H1397" s="37">
        <v>62140</v>
      </c>
      <c r="I1397" s="37">
        <v>62824</v>
      </c>
      <c r="J1397" s="37">
        <v>16</v>
      </c>
      <c r="K1397" s="54">
        <v>16</v>
      </c>
      <c r="M1397"/>
      <c r="N1397" s="37">
        <v>62760</v>
      </c>
      <c r="O1397" s="37" t="s">
        <v>1324</v>
      </c>
      <c r="P1397" s="133" t="s">
        <v>1685</v>
      </c>
      <c r="Q1397" s="133" t="s">
        <v>1690</v>
      </c>
    </row>
    <row r="1398" spans="6:17" ht="14.5">
      <c r="F1398" s="51"/>
      <c r="G1398" t="s">
        <v>1473</v>
      </c>
      <c r="H1398" s="37">
        <v>62490</v>
      </c>
      <c r="I1398" s="37">
        <v>62825</v>
      </c>
      <c r="J1398" s="37">
        <v>25</v>
      </c>
      <c r="K1398" s="54">
        <v>25</v>
      </c>
      <c r="M1398"/>
      <c r="N1398" s="37">
        <v>62760</v>
      </c>
      <c r="O1398" s="37" t="s">
        <v>1389</v>
      </c>
      <c r="P1398" s="133" t="s">
        <v>1685</v>
      </c>
      <c r="Q1398" s="133" t="s">
        <v>1688</v>
      </c>
    </row>
    <row r="1399" spans="6:17" ht="14.5">
      <c r="F1399" s="51"/>
      <c r="G1399" t="s">
        <v>1474</v>
      </c>
      <c r="H1399" s="37">
        <v>59390</v>
      </c>
      <c r="I1399" s="37">
        <v>59598</v>
      </c>
      <c r="J1399" s="37">
        <v>25</v>
      </c>
      <c r="K1399" s="54">
        <v>30</v>
      </c>
      <c r="M1399"/>
      <c r="N1399" s="37">
        <v>62760</v>
      </c>
      <c r="O1399" s="37" t="s">
        <v>1455</v>
      </c>
      <c r="P1399" s="133" t="s">
        <v>1692</v>
      </c>
      <c r="Q1399" s="133" t="s">
        <v>1691</v>
      </c>
    </row>
    <row r="1400" spans="6:17" ht="14.5">
      <c r="F1400" s="51"/>
      <c r="G1400" t="s">
        <v>1475</v>
      </c>
      <c r="H1400" s="37">
        <v>59200</v>
      </c>
      <c r="I1400" s="37">
        <v>59599</v>
      </c>
      <c r="J1400" s="37">
        <v>25</v>
      </c>
      <c r="K1400" s="54">
        <v>50</v>
      </c>
      <c r="M1400"/>
      <c r="N1400" s="37">
        <v>62760</v>
      </c>
      <c r="O1400" s="37" t="s">
        <v>1568</v>
      </c>
      <c r="P1400" s="133" t="s">
        <v>1692</v>
      </c>
      <c r="Q1400" s="133" t="s">
        <v>1691</v>
      </c>
    </row>
    <row r="1401" spans="6:17" ht="14.5">
      <c r="F1401" s="51"/>
      <c r="G1401" t="s">
        <v>1476</v>
      </c>
      <c r="H1401" s="37">
        <v>59551</v>
      </c>
      <c r="I1401" s="37">
        <v>59600</v>
      </c>
      <c r="J1401" s="37">
        <v>25</v>
      </c>
      <c r="K1401" s="54">
        <v>25</v>
      </c>
      <c r="M1401"/>
      <c r="N1401" s="37">
        <v>62770</v>
      </c>
      <c r="O1401" s="37" t="s">
        <v>152</v>
      </c>
      <c r="P1401" s="133" t="s">
        <v>1685</v>
      </c>
      <c r="Q1401" s="133" t="s">
        <v>1691</v>
      </c>
    </row>
    <row r="1402" spans="6:17" ht="14.5">
      <c r="F1402" s="51"/>
      <c r="G1402" t="s">
        <v>1477</v>
      </c>
      <c r="H1402" s="37">
        <v>62890</v>
      </c>
      <c r="I1402" s="37">
        <v>62827</v>
      </c>
      <c r="J1402" s="37">
        <v>25</v>
      </c>
      <c r="K1402" s="54">
        <v>25</v>
      </c>
      <c r="M1402"/>
      <c r="N1402" s="37">
        <v>62770</v>
      </c>
      <c r="O1402" s="37" t="s">
        <v>216</v>
      </c>
      <c r="P1402" s="133" t="s">
        <v>1685</v>
      </c>
      <c r="Q1402" s="133" t="s">
        <v>1690</v>
      </c>
    </row>
    <row r="1403" spans="6:17" ht="14.5">
      <c r="F1403" s="51"/>
      <c r="G1403" t="s">
        <v>1478</v>
      </c>
      <c r="H1403" s="37">
        <v>62310</v>
      </c>
      <c r="I1403" s="37">
        <v>62828</v>
      </c>
      <c r="J1403" s="37">
        <v>16</v>
      </c>
      <c r="K1403" s="54">
        <v>16</v>
      </c>
      <c r="M1403"/>
      <c r="N1403" s="37">
        <v>62770</v>
      </c>
      <c r="O1403" s="37" t="s">
        <v>290</v>
      </c>
      <c r="P1403" s="133" t="s">
        <v>1685</v>
      </c>
      <c r="Q1403" s="133" t="s">
        <v>1690</v>
      </c>
    </row>
    <row r="1404" spans="6:17" ht="14.5">
      <c r="F1404" s="51"/>
      <c r="G1404" t="s">
        <v>1479</v>
      </c>
      <c r="H1404" s="37">
        <v>59132</v>
      </c>
      <c r="I1404" s="37">
        <v>59601</v>
      </c>
      <c r="J1404" s="37">
        <v>25</v>
      </c>
      <c r="K1404" s="54">
        <v>25</v>
      </c>
      <c r="M1404"/>
      <c r="N1404" s="37">
        <v>62770</v>
      </c>
      <c r="O1404" s="37" t="s">
        <v>296</v>
      </c>
      <c r="P1404" s="133" t="s">
        <v>1685</v>
      </c>
      <c r="Q1404" s="133" t="s">
        <v>1686</v>
      </c>
    </row>
    <row r="1405" spans="6:17" ht="14.5">
      <c r="F1405" s="51"/>
      <c r="G1405" t="s">
        <v>1480</v>
      </c>
      <c r="H1405" s="37">
        <v>62147</v>
      </c>
      <c r="I1405" s="37">
        <v>62830</v>
      </c>
      <c r="J1405" s="37">
        <v>16</v>
      </c>
      <c r="K1405" s="54">
        <v>16</v>
      </c>
      <c r="M1405"/>
      <c r="N1405" s="37">
        <v>62770</v>
      </c>
      <c r="O1405" s="37" t="s">
        <v>531</v>
      </c>
      <c r="P1405" s="133" t="s">
        <v>1685</v>
      </c>
      <c r="Q1405" s="133" t="s">
        <v>1688</v>
      </c>
    </row>
    <row r="1406" spans="6:17" ht="14.5">
      <c r="F1406" s="51"/>
      <c r="G1406" t="s">
        <v>1481</v>
      </c>
      <c r="H1406" s="37">
        <v>59152</v>
      </c>
      <c r="I1406" s="37">
        <v>59602</v>
      </c>
      <c r="J1406" s="37">
        <v>25</v>
      </c>
      <c r="K1406" s="54">
        <v>25</v>
      </c>
      <c r="M1406"/>
      <c r="N1406" s="37">
        <v>62770</v>
      </c>
      <c r="O1406" s="37" t="s">
        <v>625</v>
      </c>
      <c r="P1406" s="133" t="s">
        <v>1692</v>
      </c>
      <c r="Q1406" s="133" t="s">
        <v>1691</v>
      </c>
    </row>
    <row r="1407" spans="6:17" ht="14.5">
      <c r="F1407" s="51"/>
      <c r="G1407" t="s">
        <v>1482</v>
      </c>
      <c r="H1407" s="37">
        <v>59125</v>
      </c>
      <c r="I1407" s="37">
        <v>59603</v>
      </c>
      <c r="J1407" s="37">
        <v>25</v>
      </c>
      <c r="K1407" s="54">
        <v>30</v>
      </c>
      <c r="M1407"/>
      <c r="N1407" s="37">
        <v>62770</v>
      </c>
      <c r="O1407" s="37" t="s">
        <v>665</v>
      </c>
      <c r="P1407" s="133" t="s">
        <v>1687</v>
      </c>
      <c r="Q1407" s="133" t="s">
        <v>1686</v>
      </c>
    </row>
    <row r="1408" spans="6:17" ht="14.5">
      <c r="F1408" s="51"/>
      <c r="G1408" t="s">
        <v>1483</v>
      </c>
      <c r="H1408" s="37">
        <v>62130</v>
      </c>
      <c r="I1408" s="37">
        <v>62831</v>
      </c>
      <c r="J1408" s="37">
        <v>25</v>
      </c>
      <c r="K1408" s="54">
        <v>25</v>
      </c>
      <c r="M1408"/>
      <c r="N1408" s="37">
        <v>62770</v>
      </c>
      <c r="O1408" s="37" t="s">
        <v>677</v>
      </c>
      <c r="P1408" s="133" t="s">
        <v>1685</v>
      </c>
      <c r="Q1408" s="133" t="s">
        <v>1688</v>
      </c>
    </row>
    <row r="1409" spans="6:17" ht="14.5">
      <c r="F1409" s="51"/>
      <c r="G1409" t="s">
        <v>1484</v>
      </c>
      <c r="H1409" s="37">
        <v>59980</v>
      </c>
      <c r="I1409" s="37">
        <v>59604</v>
      </c>
      <c r="J1409" s="37">
        <v>16</v>
      </c>
      <c r="K1409" s="54">
        <v>16</v>
      </c>
      <c r="M1409"/>
      <c r="N1409" s="37">
        <v>62770</v>
      </c>
      <c r="O1409" s="37" t="s">
        <v>839</v>
      </c>
      <c r="P1409" s="133" t="s">
        <v>1685</v>
      </c>
      <c r="Q1409" s="133" t="s">
        <v>1686</v>
      </c>
    </row>
    <row r="1410" spans="6:17" ht="14.5">
      <c r="F1410" s="51"/>
      <c r="G1410" t="s">
        <v>1485</v>
      </c>
      <c r="H1410" s="37">
        <v>62630</v>
      </c>
      <c r="I1410" s="37">
        <v>62832</v>
      </c>
      <c r="J1410" s="37">
        <v>25</v>
      </c>
      <c r="K1410" s="54">
        <v>25</v>
      </c>
      <c r="M1410"/>
      <c r="N1410" s="37">
        <v>62770</v>
      </c>
      <c r="O1410" s="37" t="s">
        <v>895</v>
      </c>
      <c r="P1410" s="133" t="s">
        <v>1685</v>
      </c>
      <c r="Q1410" s="133" t="s">
        <v>1690</v>
      </c>
    </row>
    <row r="1411" spans="6:17" ht="14.5">
      <c r="F1411" s="51"/>
      <c r="G1411" t="s">
        <v>1486</v>
      </c>
      <c r="H1411" s="37">
        <v>59229</v>
      </c>
      <c r="I1411" s="37">
        <v>59605</v>
      </c>
      <c r="J1411" s="37">
        <v>25</v>
      </c>
      <c r="K1411" s="54">
        <v>25</v>
      </c>
      <c r="M1411"/>
      <c r="N1411" s="37">
        <v>62770</v>
      </c>
      <c r="O1411" s="37" t="s">
        <v>1099</v>
      </c>
      <c r="P1411" s="133" t="s">
        <v>1685</v>
      </c>
      <c r="Q1411" s="133" t="s">
        <v>1690</v>
      </c>
    </row>
    <row r="1412" spans="6:17" ht="14.5">
      <c r="F1412" s="51"/>
      <c r="G1412" t="s">
        <v>1487</v>
      </c>
      <c r="H1412" s="37">
        <v>62270</v>
      </c>
      <c r="I1412" s="37">
        <v>62833</v>
      </c>
      <c r="J1412" s="37">
        <v>16</v>
      </c>
      <c r="K1412" s="54">
        <v>16</v>
      </c>
      <c r="M1412"/>
      <c r="N1412" s="37">
        <v>62770</v>
      </c>
      <c r="O1412" s="37" t="s">
        <v>1130</v>
      </c>
      <c r="P1412" s="133" t="s">
        <v>1685</v>
      </c>
      <c r="Q1412" s="133" t="s">
        <v>1688</v>
      </c>
    </row>
    <row r="1413" spans="6:17" ht="14.5">
      <c r="F1413" s="51"/>
      <c r="G1413" t="s">
        <v>1488</v>
      </c>
      <c r="H1413" s="37">
        <v>62140</v>
      </c>
      <c r="I1413" s="37">
        <v>62834</v>
      </c>
      <c r="J1413" s="37">
        <v>16</v>
      </c>
      <c r="K1413" s="54">
        <v>16</v>
      </c>
      <c r="M1413"/>
      <c r="N1413" s="37">
        <v>62770</v>
      </c>
      <c r="O1413" s="37" t="s">
        <v>1283</v>
      </c>
      <c r="P1413" s="133" t="s">
        <v>1685</v>
      </c>
      <c r="Q1413" s="133" t="s">
        <v>1690</v>
      </c>
    </row>
    <row r="1414" spans="6:17" ht="14.5">
      <c r="F1414" s="51"/>
      <c r="G1414" t="s">
        <v>1489</v>
      </c>
      <c r="H1414" s="37">
        <v>59300</v>
      </c>
      <c r="I1414" s="37">
        <v>59606</v>
      </c>
      <c r="J1414" s="37">
        <v>25</v>
      </c>
      <c r="K1414" s="54">
        <v>50</v>
      </c>
      <c r="M1414"/>
      <c r="N1414" s="37">
        <v>62770</v>
      </c>
      <c r="O1414" s="37" t="s">
        <v>1339</v>
      </c>
      <c r="P1414" s="133" t="s">
        <v>1687</v>
      </c>
      <c r="Q1414" s="133" t="s">
        <v>1686</v>
      </c>
    </row>
    <row r="1415" spans="6:17" ht="14.5">
      <c r="F1415" s="51"/>
      <c r="G1415" t="s">
        <v>1490</v>
      </c>
      <c r="H1415" s="37">
        <v>62550</v>
      </c>
      <c r="I1415" s="37">
        <v>62835</v>
      </c>
      <c r="J1415" s="37">
        <v>16</v>
      </c>
      <c r="K1415" s="54">
        <v>16</v>
      </c>
      <c r="M1415"/>
      <c r="N1415" s="37">
        <v>62770</v>
      </c>
      <c r="O1415" s="37" t="s">
        <v>1512</v>
      </c>
      <c r="P1415" s="133" t="s">
        <v>1685</v>
      </c>
      <c r="Q1415" s="133" t="s">
        <v>1688</v>
      </c>
    </row>
    <row r="1416" spans="6:17" ht="14.5">
      <c r="F1416" s="51"/>
      <c r="G1416" t="s">
        <v>1491</v>
      </c>
      <c r="H1416" s="37">
        <v>62131</v>
      </c>
      <c r="I1416" s="37">
        <v>62836</v>
      </c>
      <c r="J1416" s="37">
        <v>25</v>
      </c>
      <c r="K1416" s="54">
        <v>25</v>
      </c>
      <c r="M1416"/>
      <c r="N1416" s="37">
        <v>62770</v>
      </c>
      <c r="O1416" s="37" t="s">
        <v>1547</v>
      </c>
      <c r="P1416" s="133" t="s">
        <v>1687</v>
      </c>
      <c r="Q1416" s="133" t="s">
        <v>1688</v>
      </c>
    </row>
    <row r="1417" spans="6:17" ht="14.5">
      <c r="F1417" s="51"/>
      <c r="G1417" t="s">
        <v>1492</v>
      </c>
      <c r="H1417" s="37">
        <v>62380</v>
      </c>
      <c r="I1417" s="37">
        <v>62837</v>
      </c>
      <c r="J1417" s="37">
        <v>25</v>
      </c>
      <c r="K1417" s="54">
        <v>25</v>
      </c>
      <c r="M1417"/>
      <c r="N1417" s="37">
        <v>62770</v>
      </c>
      <c r="O1417" s="37" t="s">
        <v>1557</v>
      </c>
      <c r="P1417" s="133" t="s">
        <v>1685</v>
      </c>
      <c r="Q1417" s="133" t="s">
        <v>1690</v>
      </c>
    </row>
    <row r="1418" spans="6:17" ht="14.5">
      <c r="F1418" s="51"/>
      <c r="G1418" t="s">
        <v>1493</v>
      </c>
      <c r="H1418" s="37">
        <v>62390</v>
      </c>
      <c r="I1418" s="37">
        <v>62838</v>
      </c>
      <c r="J1418" s="37">
        <v>16</v>
      </c>
      <c r="K1418" s="54">
        <v>16</v>
      </c>
      <c r="M1418"/>
      <c r="N1418" s="37">
        <v>62770</v>
      </c>
      <c r="O1418" s="37" t="s">
        <v>1594</v>
      </c>
      <c r="P1418" s="133" t="s">
        <v>1685</v>
      </c>
      <c r="Q1418" s="133" t="s">
        <v>1688</v>
      </c>
    </row>
    <row r="1419" spans="6:17" ht="14.5">
      <c r="F1419" s="51"/>
      <c r="G1419" t="s">
        <v>1494</v>
      </c>
      <c r="H1419" s="37">
        <v>62159</v>
      </c>
      <c r="I1419" s="37">
        <v>62839</v>
      </c>
      <c r="J1419" s="37">
        <v>16</v>
      </c>
      <c r="K1419" s="54">
        <v>16</v>
      </c>
      <c r="M1419"/>
      <c r="N1419" s="37">
        <v>62780</v>
      </c>
      <c r="O1419" s="37" t="s">
        <v>487</v>
      </c>
      <c r="P1419" s="133" t="s">
        <v>1685</v>
      </c>
      <c r="Q1419" s="133" t="s">
        <v>1688</v>
      </c>
    </row>
    <row r="1420" spans="6:17" ht="14.5">
      <c r="F1420" s="51"/>
      <c r="G1420" t="s">
        <v>1495</v>
      </c>
      <c r="H1420" s="37">
        <v>62124</v>
      </c>
      <c r="I1420" s="37">
        <v>62840</v>
      </c>
      <c r="J1420" s="37">
        <v>16</v>
      </c>
      <c r="K1420" s="54">
        <v>16</v>
      </c>
      <c r="M1420"/>
      <c r="N1420" s="37">
        <v>62790</v>
      </c>
      <c r="O1420" s="37" t="s">
        <v>916</v>
      </c>
      <c r="P1420" s="133" t="s">
        <v>1685</v>
      </c>
      <c r="Q1420" s="133" t="s">
        <v>1688</v>
      </c>
    </row>
    <row r="1421" spans="6:17" ht="14.5">
      <c r="F1421" s="51"/>
      <c r="G1421" t="s">
        <v>1496</v>
      </c>
      <c r="H1421" s="37">
        <v>59218</v>
      </c>
      <c r="I1421" s="37">
        <v>59607</v>
      </c>
      <c r="J1421" s="37">
        <v>16</v>
      </c>
      <c r="K1421" s="54">
        <v>16</v>
      </c>
      <c r="M1421"/>
      <c r="N1421" s="37">
        <v>62800</v>
      </c>
      <c r="O1421" s="37" t="s">
        <v>941</v>
      </c>
      <c r="P1421" s="133" t="s">
        <v>1685</v>
      </c>
      <c r="Q1421" s="133" t="s">
        <v>1686</v>
      </c>
    </row>
    <row r="1422" spans="6:17" ht="14.5">
      <c r="F1422" s="51"/>
      <c r="G1422" t="s">
        <v>1497</v>
      </c>
      <c r="H1422" s="37">
        <v>59213</v>
      </c>
      <c r="I1422" s="37">
        <v>59608</v>
      </c>
      <c r="J1422" s="37">
        <v>25</v>
      </c>
      <c r="K1422" s="54">
        <v>25</v>
      </c>
      <c r="M1422"/>
      <c r="N1422" s="37">
        <v>62810</v>
      </c>
      <c r="O1422" s="37" t="s">
        <v>171</v>
      </c>
      <c r="P1422" s="133" t="s">
        <v>1685</v>
      </c>
      <c r="Q1422" s="133" t="s">
        <v>1686</v>
      </c>
    </row>
    <row r="1423" spans="6:17" ht="14.5">
      <c r="F1423" s="51"/>
      <c r="G1423" t="s">
        <v>1498</v>
      </c>
      <c r="H1423" s="37">
        <v>59175</v>
      </c>
      <c r="I1423" s="37">
        <v>59609</v>
      </c>
      <c r="J1423" s="37">
        <v>25</v>
      </c>
      <c r="K1423" s="54">
        <v>30</v>
      </c>
      <c r="M1423"/>
      <c r="N1423" s="37">
        <v>62810</v>
      </c>
      <c r="O1423" s="37" t="s">
        <v>205</v>
      </c>
      <c r="P1423" s="133" t="s">
        <v>1692</v>
      </c>
      <c r="Q1423" s="133" t="s">
        <v>1691</v>
      </c>
    </row>
    <row r="1424" spans="6:17" ht="14.5">
      <c r="F1424" s="51"/>
      <c r="G1424" t="s">
        <v>1499</v>
      </c>
      <c r="H1424" s="37">
        <v>62232</v>
      </c>
      <c r="I1424" s="37">
        <v>62841</v>
      </c>
      <c r="J1424" s="37">
        <v>25</v>
      </c>
      <c r="K1424" s="54">
        <v>25</v>
      </c>
      <c r="M1424"/>
      <c r="N1424" s="37">
        <v>62810</v>
      </c>
      <c r="O1424" s="37" t="s">
        <v>219</v>
      </c>
      <c r="P1424" s="133" t="s">
        <v>1687</v>
      </c>
      <c r="Q1424" s="133" t="s">
        <v>1688</v>
      </c>
    </row>
    <row r="1425" spans="6:17" ht="14.5">
      <c r="F1425" s="51"/>
      <c r="G1425" t="s">
        <v>1500</v>
      </c>
      <c r="H1425" s="37">
        <v>62880</v>
      </c>
      <c r="I1425" s="37">
        <v>62842</v>
      </c>
      <c r="J1425" s="37">
        <v>25</v>
      </c>
      <c r="K1425" s="54">
        <v>25</v>
      </c>
      <c r="M1425"/>
      <c r="N1425" s="37">
        <v>62810</v>
      </c>
      <c r="O1425" s="37" t="s">
        <v>221</v>
      </c>
      <c r="P1425" s="133" t="s">
        <v>1687</v>
      </c>
      <c r="Q1425" s="133" t="s">
        <v>1688</v>
      </c>
    </row>
    <row r="1426" spans="6:17" ht="14.5">
      <c r="F1426" s="51"/>
      <c r="G1426" t="s">
        <v>1501</v>
      </c>
      <c r="H1426" s="37">
        <v>59227</v>
      </c>
      <c r="I1426" s="37">
        <v>59610</v>
      </c>
      <c r="J1426" s="37">
        <v>25</v>
      </c>
      <c r="K1426" s="54">
        <v>25</v>
      </c>
      <c r="M1426"/>
      <c r="N1426" s="37">
        <v>62810</v>
      </c>
      <c r="O1426" s="37" t="s">
        <v>249</v>
      </c>
      <c r="P1426" s="133" t="s">
        <v>1687</v>
      </c>
      <c r="Q1426" s="133" t="s">
        <v>1686</v>
      </c>
    </row>
    <row r="1427" spans="6:17" ht="14.5">
      <c r="F1427" s="51"/>
      <c r="G1427" t="s">
        <v>1502</v>
      </c>
      <c r="H1427" s="37">
        <v>62310</v>
      </c>
      <c r="I1427" s="37">
        <v>62843</v>
      </c>
      <c r="J1427" s="37">
        <v>16</v>
      </c>
      <c r="K1427" s="54">
        <v>16</v>
      </c>
      <c r="M1427"/>
      <c r="N1427" s="37">
        <v>62810</v>
      </c>
      <c r="O1427" s="37" t="s">
        <v>500</v>
      </c>
      <c r="P1427" s="133" t="s">
        <v>1685</v>
      </c>
      <c r="Q1427" s="133" t="s">
        <v>1690</v>
      </c>
    </row>
    <row r="1428" spans="6:17" ht="14.5">
      <c r="F1428" s="51"/>
      <c r="G1428" t="s">
        <v>1503</v>
      </c>
      <c r="H1428" s="37">
        <v>62560</v>
      </c>
      <c r="I1428" s="37">
        <v>62844</v>
      </c>
      <c r="J1428" s="37">
        <v>16</v>
      </c>
      <c r="K1428" s="54">
        <v>16</v>
      </c>
      <c r="M1428"/>
      <c r="N1428" s="37">
        <v>62810</v>
      </c>
      <c r="O1428" s="37" t="s">
        <v>590</v>
      </c>
      <c r="P1428" s="133" t="s">
        <v>1685</v>
      </c>
      <c r="Q1428" s="133" t="s">
        <v>1690</v>
      </c>
    </row>
    <row r="1429" spans="6:17" ht="14.5">
      <c r="F1429" s="51"/>
      <c r="G1429" t="s">
        <v>1504</v>
      </c>
      <c r="H1429" s="37">
        <v>62830</v>
      </c>
      <c r="I1429" s="37">
        <v>62845</v>
      </c>
      <c r="J1429" s="37">
        <v>25</v>
      </c>
      <c r="K1429" s="54">
        <v>25</v>
      </c>
      <c r="M1429"/>
      <c r="N1429" s="37">
        <v>62810</v>
      </c>
      <c r="O1429" s="37" t="s">
        <v>650</v>
      </c>
      <c r="P1429" s="133" t="s">
        <v>1685</v>
      </c>
      <c r="Q1429" s="133" t="s">
        <v>1690</v>
      </c>
    </row>
    <row r="1430" spans="6:17" ht="14.5">
      <c r="F1430" s="51"/>
      <c r="G1430" t="s">
        <v>1505</v>
      </c>
      <c r="H1430" s="37">
        <v>59237</v>
      </c>
      <c r="I1430" s="37">
        <v>59611</v>
      </c>
      <c r="J1430" s="37">
        <v>25</v>
      </c>
      <c r="K1430" s="54">
        <v>25</v>
      </c>
      <c r="M1430"/>
      <c r="N1430" s="37">
        <v>62810</v>
      </c>
      <c r="O1430" s="37" t="s">
        <v>687</v>
      </c>
      <c r="P1430" s="133" t="s">
        <v>1692</v>
      </c>
      <c r="Q1430" s="133" t="s">
        <v>1691</v>
      </c>
    </row>
    <row r="1431" spans="6:17" ht="14.5">
      <c r="F1431" s="51"/>
      <c r="G1431" t="s">
        <v>1506</v>
      </c>
      <c r="H1431" s="37">
        <v>62980</v>
      </c>
      <c r="I1431" s="37">
        <v>62846</v>
      </c>
      <c r="J1431" s="37">
        <v>25</v>
      </c>
      <c r="K1431" s="54">
        <v>25</v>
      </c>
      <c r="M1431"/>
      <c r="N1431" s="37">
        <v>62810</v>
      </c>
      <c r="O1431" s="37" t="s">
        <v>711</v>
      </c>
      <c r="P1431" s="133" t="s">
        <v>1687</v>
      </c>
      <c r="Q1431" s="133" t="s">
        <v>1688</v>
      </c>
    </row>
    <row r="1432" spans="6:17" ht="14.5">
      <c r="F1432" s="52"/>
      <c r="G1432" t="s">
        <v>1507</v>
      </c>
      <c r="H1432" s="37">
        <v>62113</v>
      </c>
      <c r="I1432" s="37">
        <v>62847</v>
      </c>
      <c r="J1432" s="37">
        <v>25</v>
      </c>
      <c r="K1432" s="54">
        <v>25</v>
      </c>
      <c r="M1432"/>
      <c r="N1432" s="37">
        <v>62810</v>
      </c>
      <c r="O1432" s="37" t="s">
        <v>758</v>
      </c>
      <c r="P1432" s="133" t="s">
        <v>1687</v>
      </c>
      <c r="Q1432" s="133" t="s">
        <v>1688</v>
      </c>
    </row>
    <row r="1433" spans="6:17" ht="14.5">
      <c r="F1433" s="51"/>
      <c r="G1433" t="s">
        <v>1508</v>
      </c>
      <c r="H1433" s="37">
        <v>62131</v>
      </c>
      <c r="I1433" s="37">
        <v>62848</v>
      </c>
      <c r="J1433" s="37">
        <v>25</v>
      </c>
      <c r="K1433" s="54">
        <v>25</v>
      </c>
      <c r="M1433"/>
      <c r="N1433" s="37">
        <v>62810</v>
      </c>
      <c r="O1433" s="37" t="s">
        <v>844</v>
      </c>
      <c r="P1433" s="133" t="s">
        <v>1687</v>
      </c>
      <c r="Q1433" s="133" t="s">
        <v>1688</v>
      </c>
    </row>
    <row r="1434" spans="6:17" ht="14.5">
      <c r="F1434" s="51"/>
      <c r="G1434" t="s">
        <v>1509</v>
      </c>
      <c r="H1434" s="37">
        <v>59730</v>
      </c>
      <c r="I1434" s="37">
        <v>59612</v>
      </c>
      <c r="J1434" s="37">
        <v>25</v>
      </c>
      <c r="K1434" s="54">
        <v>25</v>
      </c>
      <c r="M1434"/>
      <c r="N1434" s="37">
        <v>62810</v>
      </c>
      <c r="O1434" s="37" t="s">
        <v>888</v>
      </c>
      <c r="P1434" s="133" t="s">
        <v>1685</v>
      </c>
      <c r="Q1434" s="133" t="s">
        <v>1686</v>
      </c>
    </row>
    <row r="1435" spans="6:17" ht="14.5">
      <c r="F1435" s="51"/>
      <c r="G1435" t="s">
        <v>1510</v>
      </c>
      <c r="H1435" s="37">
        <v>62180</v>
      </c>
      <c r="I1435" s="37">
        <v>62849</v>
      </c>
      <c r="J1435" s="37">
        <v>25</v>
      </c>
      <c r="K1435" s="54">
        <v>25</v>
      </c>
      <c r="M1435"/>
      <c r="N1435" s="37">
        <v>62810</v>
      </c>
      <c r="O1435" s="37" t="s">
        <v>901</v>
      </c>
      <c r="P1435" s="133" t="s">
        <v>1685</v>
      </c>
      <c r="Q1435" s="133" t="s">
        <v>1690</v>
      </c>
    </row>
    <row r="1436" spans="6:17" ht="14.5">
      <c r="F1436" s="51"/>
      <c r="G1436" t="s">
        <v>1511</v>
      </c>
      <c r="H1436" s="37">
        <v>59970</v>
      </c>
      <c r="I1436" s="37">
        <v>59613</v>
      </c>
      <c r="J1436" s="37">
        <v>25</v>
      </c>
      <c r="K1436" s="54">
        <v>25</v>
      </c>
      <c r="M1436"/>
      <c r="N1436" s="37">
        <v>62810</v>
      </c>
      <c r="O1436" s="37" t="s">
        <v>936</v>
      </c>
      <c r="P1436" s="133" t="s">
        <v>1687</v>
      </c>
      <c r="Q1436" s="133" t="s">
        <v>1686</v>
      </c>
    </row>
    <row r="1437" spans="6:17" ht="14.5">
      <c r="F1437" s="51"/>
      <c r="G1437" t="s">
        <v>1512</v>
      </c>
      <c r="H1437" s="37">
        <v>62770</v>
      </c>
      <c r="I1437" s="37">
        <v>62850</v>
      </c>
      <c r="J1437" s="37">
        <v>16</v>
      </c>
      <c r="K1437" s="54">
        <v>16</v>
      </c>
      <c r="M1437"/>
      <c r="N1437" s="37">
        <v>62810</v>
      </c>
      <c r="O1437" s="37" t="s">
        <v>942</v>
      </c>
      <c r="P1437" s="133" t="s">
        <v>1685</v>
      </c>
      <c r="Q1437" s="133" t="s">
        <v>1690</v>
      </c>
    </row>
    <row r="1438" spans="6:17" ht="14.5">
      <c r="F1438" s="51"/>
      <c r="G1438" t="s">
        <v>1513</v>
      </c>
      <c r="H1438" s="37">
        <v>62136</v>
      </c>
      <c r="I1438" s="37">
        <v>62851</v>
      </c>
      <c r="J1438" s="37">
        <v>25</v>
      </c>
      <c r="K1438" s="54">
        <v>25</v>
      </c>
      <c r="M1438"/>
      <c r="N1438" s="37">
        <v>62810</v>
      </c>
      <c r="O1438" s="37" t="s">
        <v>992</v>
      </c>
      <c r="P1438" s="133" t="s">
        <v>1687</v>
      </c>
      <c r="Q1438" s="133" t="s">
        <v>1688</v>
      </c>
    </row>
    <row r="1439" spans="6:17" ht="14.5">
      <c r="F1439" s="51"/>
      <c r="G1439" t="s">
        <v>1514</v>
      </c>
      <c r="H1439" s="37">
        <v>62162</v>
      </c>
      <c r="I1439" s="37">
        <v>62852</v>
      </c>
      <c r="J1439" s="37">
        <v>25</v>
      </c>
      <c r="K1439" s="54">
        <v>25</v>
      </c>
      <c r="M1439"/>
      <c r="N1439" s="37">
        <v>62810</v>
      </c>
      <c r="O1439" s="37" t="s">
        <v>1139</v>
      </c>
      <c r="P1439" s="133" t="s">
        <v>1685</v>
      </c>
      <c r="Q1439" s="133" t="s">
        <v>1690</v>
      </c>
    </row>
    <row r="1440" spans="6:17" ht="14.5">
      <c r="F1440" s="51"/>
      <c r="G1440" t="s">
        <v>1515</v>
      </c>
      <c r="H1440" s="37">
        <v>62240</v>
      </c>
      <c r="I1440" s="37">
        <v>62853</v>
      </c>
      <c r="J1440" s="37">
        <v>16</v>
      </c>
      <c r="K1440" s="54">
        <v>16</v>
      </c>
      <c r="M1440"/>
      <c r="N1440" s="37">
        <v>62810</v>
      </c>
      <c r="O1440" s="37" t="s">
        <v>1387</v>
      </c>
      <c r="P1440" s="133" t="s">
        <v>1685</v>
      </c>
      <c r="Q1440" s="133" t="s">
        <v>1690</v>
      </c>
    </row>
    <row r="1441" spans="6:17" ht="14.5">
      <c r="F1441" s="51"/>
      <c r="G1441" t="s">
        <v>1516</v>
      </c>
      <c r="H1441" s="37">
        <v>59271</v>
      </c>
      <c r="I1441" s="37">
        <v>59614</v>
      </c>
      <c r="J1441" s="37">
        <v>16</v>
      </c>
      <c r="K1441" s="54">
        <v>25</v>
      </c>
      <c r="M1441"/>
      <c r="N1441" s="37">
        <v>62810</v>
      </c>
      <c r="O1441" s="37" t="s">
        <v>1425</v>
      </c>
      <c r="P1441" s="133" t="s">
        <v>1685</v>
      </c>
      <c r="Q1441" s="133" t="s">
        <v>1686</v>
      </c>
    </row>
    <row r="1442" spans="6:17" ht="14.5">
      <c r="F1442" s="51"/>
      <c r="G1442" t="s">
        <v>1517</v>
      </c>
      <c r="H1442" s="37">
        <v>59232</v>
      </c>
      <c r="I1442" s="37">
        <v>59615</v>
      </c>
      <c r="J1442" s="37">
        <v>25</v>
      </c>
      <c r="K1442" s="54">
        <v>25</v>
      </c>
      <c r="M1442"/>
      <c r="N1442" s="37">
        <v>62810</v>
      </c>
      <c r="O1442" s="37" t="s">
        <v>1438</v>
      </c>
      <c r="P1442" s="133" t="s">
        <v>1685</v>
      </c>
      <c r="Q1442" s="133" t="s">
        <v>1690</v>
      </c>
    </row>
    <row r="1443" spans="6:17" ht="14.5">
      <c r="F1443" s="51"/>
      <c r="G1443" t="s">
        <v>1518</v>
      </c>
      <c r="H1443" s="37">
        <v>59690</v>
      </c>
      <c r="I1443" s="37">
        <v>59616</v>
      </c>
      <c r="J1443" s="37">
        <v>25</v>
      </c>
      <c r="K1443" s="54">
        <v>25</v>
      </c>
      <c r="M1443"/>
      <c r="N1443" s="37">
        <v>62810</v>
      </c>
      <c r="O1443" s="37" t="s">
        <v>1570</v>
      </c>
      <c r="P1443" s="133" t="s">
        <v>1687</v>
      </c>
      <c r="Q1443" s="133" t="s">
        <v>1686</v>
      </c>
    </row>
    <row r="1444" spans="6:17" ht="14.5">
      <c r="F1444" s="51"/>
      <c r="G1444" t="s">
        <v>1519</v>
      </c>
      <c r="H1444" s="37">
        <v>59138</v>
      </c>
      <c r="I1444" s="37">
        <v>59617</v>
      </c>
      <c r="J1444" s="37">
        <v>25</v>
      </c>
      <c r="K1444" s="54">
        <v>25</v>
      </c>
      <c r="M1444"/>
      <c r="N1444" s="37">
        <v>62820</v>
      </c>
      <c r="O1444" s="37" t="s">
        <v>934</v>
      </c>
      <c r="P1444" s="133" t="s">
        <v>1687</v>
      </c>
      <c r="Q1444" s="133" t="s">
        <v>1686</v>
      </c>
    </row>
    <row r="1445" spans="6:17" ht="14.5">
      <c r="F1445" s="51"/>
      <c r="G1445" t="s">
        <v>1520</v>
      </c>
      <c r="H1445" s="37">
        <v>59600</v>
      </c>
      <c r="I1445" s="37">
        <v>59618</v>
      </c>
      <c r="J1445" s="37">
        <v>25</v>
      </c>
      <c r="K1445" s="54">
        <v>25</v>
      </c>
      <c r="M1445"/>
      <c r="N1445" s="37">
        <v>62830</v>
      </c>
      <c r="O1445" s="37" t="s">
        <v>412</v>
      </c>
      <c r="P1445" s="133" t="s">
        <v>1685</v>
      </c>
      <c r="Q1445" s="133" t="s">
        <v>1686</v>
      </c>
    </row>
    <row r="1446" spans="6:17" ht="14.5">
      <c r="F1446" s="51"/>
      <c r="G1446" t="s">
        <v>1521</v>
      </c>
      <c r="H1446" s="37">
        <v>59491</v>
      </c>
      <c r="I1446" s="37">
        <v>59009</v>
      </c>
      <c r="J1446" s="37">
        <v>25</v>
      </c>
      <c r="K1446" s="54">
        <v>50</v>
      </c>
      <c r="M1446"/>
      <c r="N1446" s="37">
        <v>62830</v>
      </c>
      <c r="O1446" s="37" t="s">
        <v>515</v>
      </c>
      <c r="P1446" s="133" t="s">
        <v>1692</v>
      </c>
      <c r="Q1446" s="133" t="s">
        <v>1691</v>
      </c>
    </row>
    <row r="1447" spans="6:17" ht="14.5">
      <c r="F1447" s="51"/>
      <c r="G1447" t="s">
        <v>1522</v>
      </c>
      <c r="H1447" s="37">
        <v>59530</v>
      </c>
      <c r="I1447" s="37">
        <v>59619</v>
      </c>
      <c r="J1447" s="37">
        <v>16</v>
      </c>
      <c r="K1447" s="54">
        <v>16</v>
      </c>
      <c r="M1447"/>
      <c r="N1447" s="37">
        <v>62830</v>
      </c>
      <c r="O1447" s="37" t="s">
        <v>731</v>
      </c>
      <c r="P1447" s="133" t="s">
        <v>1685</v>
      </c>
      <c r="Q1447" s="133" t="s">
        <v>1686</v>
      </c>
    </row>
    <row r="1448" spans="6:17" ht="14.5">
      <c r="F1448" s="51"/>
      <c r="G1448" t="s">
        <v>1523</v>
      </c>
      <c r="H1448" s="37">
        <v>62144</v>
      </c>
      <c r="I1448" s="37">
        <v>62854</v>
      </c>
      <c r="J1448" s="37">
        <v>25</v>
      </c>
      <c r="K1448" s="54">
        <v>25</v>
      </c>
      <c r="M1448"/>
      <c r="N1448" s="37">
        <v>62830</v>
      </c>
      <c r="O1448" s="37" t="s">
        <v>874</v>
      </c>
      <c r="P1448" s="133" t="s">
        <v>1687</v>
      </c>
      <c r="Q1448" s="133" t="s">
        <v>1688</v>
      </c>
    </row>
    <row r="1449" spans="6:17" ht="14.5">
      <c r="F1449" s="51"/>
      <c r="G1449" t="s">
        <v>1524</v>
      </c>
      <c r="H1449" s="37">
        <v>62450</v>
      </c>
      <c r="I1449" s="37">
        <v>62855</v>
      </c>
      <c r="J1449" s="37">
        <v>16</v>
      </c>
      <c r="K1449" s="54">
        <v>16</v>
      </c>
      <c r="M1449"/>
      <c r="N1449" s="37">
        <v>62830</v>
      </c>
      <c r="O1449" s="37" t="s">
        <v>1223</v>
      </c>
      <c r="P1449" s="133" t="s">
        <v>1685</v>
      </c>
      <c r="Q1449" s="133" t="s">
        <v>1688</v>
      </c>
    </row>
    <row r="1450" spans="6:17" ht="14.5">
      <c r="F1450" s="51"/>
      <c r="G1450" t="s">
        <v>1525</v>
      </c>
      <c r="H1450" s="37">
        <v>59234</v>
      </c>
      <c r="I1450" s="37">
        <v>59620</v>
      </c>
      <c r="J1450" s="37">
        <v>25</v>
      </c>
      <c r="K1450" s="54">
        <v>25</v>
      </c>
      <c r="M1450"/>
      <c r="N1450" s="37">
        <v>62830</v>
      </c>
      <c r="O1450" s="37" t="s">
        <v>1380</v>
      </c>
      <c r="P1450" s="133" t="s">
        <v>1687</v>
      </c>
      <c r="Q1450" s="133" t="s">
        <v>1688</v>
      </c>
    </row>
    <row r="1451" spans="6:17" ht="14.5">
      <c r="F1451" s="51"/>
      <c r="G1451" t="s">
        <v>1526</v>
      </c>
      <c r="H1451" s="37">
        <v>62690</v>
      </c>
      <c r="I1451" s="37">
        <v>62856</v>
      </c>
      <c r="J1451" s="37">
        <v>25</v>
      </c>
      <c r="K1451" s="54">
        <v>25</v>
      </c>
      <c r="M1451"/>
      <c r="N1451" s="37">
        <v>62830</v>
      </c>
      <c r="O1451" s="37" t="s">
        <v>1469</v>
      </c>
      <c r="P1451" s="133" t="s">
        <v>1685</v>
      </c>
      <c r="Q1451" s="133" t="s">
        <v>1688</v>
      </c>
    </row>
    <row r="1452" spans="6:17" ht="14.5">
      <c r="F1452" s="51"/>
      <c r="G1452" t="s">
        <v>1527</v>
      </c>
      <c r="H1452" s="37">
        <v>62690</v>
      </c>
      <c r="I1452" s="37">
        <v>62857</v>
      </c>
      <c r="J1452" s="37">
        <v>25</v>
      </c>
      <c r="K1452" s="54">
        <v>25</v>
      </c>
      <c r="M1452"/>
      <c r="N1452" s="37">
        <v>62830</v>
      </c>
      <c r="O1452" s="37" t="s">
        <v>1504</v>
      </c>
      <c r="P1452" s="133" t="s">
        <v>1685</v>
      </c>
      <c r="Q1452" s="133" t="s">
        <v>1688</v>
      </c>
    </row>
    <row r="1453" spans="6:17" ht="14.5">
      <c r="F1453" s="51"/>
      <c r="G1453" t="s">
        <v>1528</v>
      </c>
      <c r="H1453" s="37">
        <v>59188</v>
      </c>
      <c r="I1453" s="37">
        <v>59622</v>
      </c>
      <c r="J1453" s="37">
        <v>16</v>
      </c>
      <c r="K1453" s="54">
        <v>16</v>
      </c>
      <c r="M1453"/>
      <c r="N1453" s="37">
        <v>62830</v>
      </c>
      <c r="O1453" s="37" t="s">
        <v>1591</v>
      </c>
      <c r="P1453" s="133" t="s">
        <v>1689</v>
      </c>
      <c r="Q1453" s="133" t="s">
        <v>1686</v>
      </c>
    </row>
    <row r="1454" spans="6:17" ht="14.5">
      <c r="F1454" s="51"/>
      <c r="G1454" t="s">
        <v>1529</v>
      </c>
      <c r="H1454" s="37">
        <v>59297</v>
      </c>
      <c r="I1454" s="37">
        <v>59623</v>
      </c>
      <c r="J1454" s="37">
        <v>16</v>
      </c>
      <c r="K1454" s="54">
        <v>16</v>
      </c>
      <c r="M1454"/>
      <c r="N1454" s="37">
        <v>62840</v>
      </c>
      <c r="O1454" s="37" t="s">
        <v>632</v>
      </c>
      <c r="P1454" s="133" t="s">
        <v>1685</v>
      </c>
      <c r="Q1454" s="133" t="s">
        <v>1686</v>
      </c>
    </row>
    <row r="1455" spans="6:17" ht="14.5">
      <c r="F1455" s="51"/>
      <c r="G1455" t="s">
        <v>1530</v>
      </c>
      <c r="H1455" s="37">
        <v>62182</v>
      </c>
      <c r="I1455" s="37">
        <v>62858</v>
      </c>
      <c r="J1455" s="37">
        <v>16</v>
      </c>
      <c r="K1455" s="54">
        <v>16</v>
      </c>
      <c r="M1455"/>
      <c r="N1455" s="37">
        <v>62840</v>
      </c>
      <c r="O1455" s="37" t="s">
        <v>890</v>
      </c>
      <c r="P1455" s="133" t="s">
        <v>1685</v>
      </c>
      <c r="Q1455" s="133" t="s">
        <v>1688</v>
      </c>
    </row>
    <row r="1456" spans="6:17" ht="14.5">
      <c r="F1456" s="51"/>
      <c r="G1456" t="s">
        <v>1531</v>
      </c>
      <c r="H1456" s="37">
        <v>62390</v>
      </c>
      <c r="I1456" s="37">
        <v>62859</v>
      </c>
      <c r="J1456" s="37">
        <v>16</v>
      </c>
      <c r="K1456" s="54">
        <v>16</v>
      </c>
      <c r="M1456"/>
      <c r="N1456" s="37">
        <v>62840</v>
      </c>
      <c r="O1456" s="37" t="s">
        <v>969</v>
      </c>
      <c r="P1456" s="133" t="s">
        <v>1685</v>
      </c>
      <c r="Q1456" s="133" t="s">
        <v>1688</v>
      </c>
    </row>
    <row r="1457" spans="6:17" ht="14.5">
      <c r="F1457" s="51"/>
      <c r="G1457" t="s">
        <v>1532</v>
      </c>
      <c r="H1457" s="37">
        <v>59142</v>
      </c>
      <c r="I1457" s="37">
        <v>59624</v>
      </c>
      <c r="J1457" s="37">
        <v>16</v>
      </c>
      <c r="K1457" s="54">
        <v>16</v>
      </c>
      <c r="M1457"/>
      <c r="N1457" s="37">
        <v>62840</v>
      </c>
      <c r="O1457" s="37" t="s">
        <v>1100</v>
      </c>
      <c r="P1457" s="133" t="s">
        <v>1685</v>
      </c>
      <c r="Q1457" s="133" t="s">
        <v>1686</v>
      </c>
    </row>
    <row r="1458" spans="6:17" ht="14.5">
      <c r="F1458" s="51"/>
      <c r="G1458" t="s">
        <v>1533</v>
      </c>
      <c r="H1458" s="37">
        <v>59231</v>
      </c>
      <c r="I1458" s="37">
        <v>59625</v>
      </c>
      <c r="J1458" s="37">
        <v>16</v>
      </c>
      <c r="K1458" s="54">
        <v>16</v>
      </c>
      <c r="M1458"/>
      <c r="N1458" s="37">
        <v>62840</v>
      </c>
      <c r="O1458" s="37" t="s">
        <v>1316</v>
      </c>
      <c r="P1458" s="133" t="s">
        <v>1685</v>
      </c>
      <c r="Q1458" s="133" t="s">
        <v>1686</v>
      </c>
    </row>
    <row r="1459" spans="6:17" ht="14.5">
      <c r="F1459" s="51"/>
      <c r="G1459" t="s">
        <v>1534</v>
      </c>
      <c r="H1459" s="37">
        <v>59530</v>
      </c>
      <c r="I1459" s="37">
        <v>59626</v>
      </c>
      <c r="J1459" s="37">
        <v>25</v>
      </c>
      <c r="K1459" s="54">
        <v>25</v>
      </c>
      <c r="M1459"/>
      <c r="N1459" s="37">
        <v>62850</v>
      </c>
      <c r="O1459" s="37" t="s">
        <v>101</v>
      </c>
      <c r="P1459" s="133" t="s">
        <v>1685</v>
      </c>
      <c r="Q1459" s="133" t="s">
        <v>1686</v>
      </c>
    </row>
    <row r="1460" spans="6:17" ht="14.5">
      <c r="F1460" s="51"/>
      <c r="G1460" t="s">
        <v>1535</v>
      </c>
      <c r="H1460" s="37">
        <v>59600</v>
      </c>
      <c r="I1460" s="37">
        <v>59627</v>
      </c>
      <c r="J1460" s="37">
        <v>25</v>
      </c>
      <c r="K1460" s="54">
        <v>25</v>
      </c>
      <c r="M1460"/>
      <c r="N1460" s="37">
        <v>62850</v>
      </c>
      <c r="O1460" s="37" t="s">
        <v>106</v>
      </c>
      <c r="P1460" s="133" t="s">
        <v>1685</v>
      </c>
      <c r="Q1460" s="133" t="s">
        <v>1686</v>
      </c>
    </row>
    <row r="1461" spans="6:17" ht="14.5">
      <c r="F1461" s="51"/>
      <c r="G1461" t="s">
        <v>1536</v>
      </c>
      <c r="H1461" s="37">
        <v>62127</v>
      </c>
      <c r="I1461" s="37">
        <v>62860</v>
      </c>
      <c r="J1461" s="37">
        <v>25</v>
      </c>
      <c r="K1461" s="54">
        <v>25</v>
      </c>
      <c r="M1461"/>
      <c r="N1461" s="37">
        <v>62850</v>
      </c>
      <c r="O1461" s="37" t="s">
        <v>191</v>
      </c>
      <c r="P1461" s="133" t="s">
        <v>1685</v>
      </c>
      <c r="Q1461" s="133" t="s">
        <v>1688</v>
      </c>
    </row>
    <row r="1462" spans="6:17" ht="14.5">
      <c r="F1462" s="51"/>
      <c r="G1462" t="s">
        <v>1537</v>
      </c>
      <c r="H1462" s="37">
        <v>62580</v>
      </c>
      <c r="I1462" s="37">
        <v>62861</v>
      </c>
      <c r="J1462" s="37">
        <v>25</v>
      </c>
      <c r="K1462" s="54">
        <v>25</v>
      </c>
      <c r="M1462"/>
      <c r="N1462" s="37">
        <v>62850</v>
      </c>
      <c r="O1462" s="37" t="s">
        <v>576</v>
      </c>
      <c r="P1462" s="133" t="s">
        <v>1687</v>
      </c>
      <c r="Q1462" s="133" t="s">
        <v>1688</v>
      </c>
    </row>
    <row r="1463" spans="6:17" ht="14.5">
      <c r="F1463" s="51"/>
      <c r="G1463" t="s">
        <v>1538</v>
      </c>
      <c r="H1463" s="37">
        <v>62310</v>
      </c>
      <c r="I1463" s="37">
        <v>62862</v>
      </c>
      <c r="J1463" s="37">
        <v>16</v>
      </c>
      <c r="K1463" s="54">
        <v>16</v>
      </c>
      <c r="M1463"/>
      <c r="N1463" s="37">
        <v>62850</v>
      </c>
      <c r="O1463" s="37" t="s">
        <v>760</v>
      </c>
      <c r="P1463" s="133" t="s">
        <v>1685</v>
      </c>
      <c r="Q1463" s="133" t="s">
        <v>1690</v>
      </c>
    </row>
    <row r="1464" spans="6:17" ht="14.5">
      <c r="F1464" s="51"/>
      <c r="G1464" t="s">
        <v>1539</v>
      </c>
      <c r="H1464" s="37">
        <v>62138</v>
      </c>
      <c r="I1464" s="37">
        <v>62863</v>
      </c>
      <c r="J1464" s="37">
        <v>25</v>
      </c>
      <c r="K1464" s="54">
        <v>25</v>
      </c>
      <c r="M1464"/>
      <c r="N1464" s="37">
        <v>62850</v>
      </c>
      <c r="O1464" s="37" t="s">
        <v>781</v>
      </c>
      <c r="P1464" s="133" t="s">
        <v>1687</v>
      </c>
      <c r="Q1464" s="133" t="s">
        <v>1688</v>
      </c>
    </row>
    <row r="1465" spans="6:17" ht="14.5">
      <c r="F1465" s="51"/>
      <c r="G1465" t="s">
        <v>1540</v>
      </c>
      <c r="H1465" s="37">
        <v>62156</v>
      </c>
      <c r="I1465" s="37">
        <v>62864</v>
      </c>
      <c r="J1465" s="37">
        <v>25</v>
      </c>
      <c r="K1465" s="54">
        <v>25</v>
      </c>
      <c r="M1465"/>
      <c r="N1465" s="37">
        <v>62850</v>
      </c>
      <c r="O1465" s="37" t="s">
        <v>809</v>
      </c>
      <c r="P1465" s="133" t="s">
        <v>1685</v>
      </c>
      <c r="Q1465" s="133" t="s">
        <v>1688</v>
      </c>
    </row>
    <row r="1466" spans="6:17" ht="14.5">
      <c r="F1466" s="51"/>
      <c r="G1466" t="s">
        <v>1541</v>
      </c>
      <c r="H1466" s="37">
        <v>62490</v>
      </c>
      <c r="I1466" s="37">
        <v>62865</v>
      </c>
      <c r="J1466" s="37">
        <v>25</v>
      </c>
      <c r="K1466" s="54">
        <v>25</v>
      </c>
      <c r="M1466"/>
      <c r="N1466" s="37">
        <v>62850</v>
      </c>
      <c r="O1466" s="37" t="s">
        <v>851</v>
      </c>
      <c r="P1466" s="133" t="s">
        <v>1685</v>
      </c>
      <c r="Q1466" s="133" t="s">
        <v>1688</v>
      </c>
    </row>
    <row r="1467" spans="6:17" ht="14.5">
      <c r="F1467" s="51"/>
      <c r="G1467" t="s">
        <v>1542</v>
      </c>
      <c r="H1467" s="37">
        <v>59470</v>
      </c>
      <c r="I1467" s="37">
        <v>59628</v>
      </c>
      <c r="J1467" s="37">
        <v>16</v>
      </c>
      <c r="K1467" s="54">
        <v>16</v>
      </c>
      <c r="M1467"/>
      <c r="N1467" s="37">
        <v>62850</v>
      </c>
      <c r="O1467" s="37" t="s">
        <v>935</v>
      </c>
      <c r="P1467" s="133" t="s">
        <v>1685</v>
      </c>
      <c r="Q1467" s="133" t="s">
        <v>1690</v>
      </c>
    </row>
    <row r="1468" spans="6:17" ht="14.5">
      <c r="F1468" s="51"/>
      <c r="G1468" t="s">
        <v>1543</v>
      </c>
      <c r="H1468" s="37">
        <v>59870</v>
      </c>
      <c r="I1468" s="37">
        <v>59629</v>
      </c>
      <c r="J1468" s="37">
        <v>25</v>
      </c>
      <c r="K1468" s="54">
        <v>25</v>
      </c>
      <c r="M1468"/>
      <c r="N1468" s="37">
        <v>62850</v>
      </c>
      <c r="O1468" s="37" t="s">
        <v>1247</v>
      </c>
      <c r="P1468" s="133" t="s">
        <v>1687</v>
      </c>
      <c r="Q1468" s="133" t="s">
        <v>1688</v>
      </c>
    </row>
    <row r="1469" spans="6:17" ht="14.5">
      <c r="F1469" s="51"/>
      <c r="G1469" t="s">
        <v>1544</v>
      </c>
      <c r="H1469" s="37">
        <v>62180</v>
      </c>
      <c r="I1469" s="37">
        <v>62866</v>
      </c>
      <c r="J1469" s="37">
        <v>25</v>
      </c>
      <c r="K1469" s="54">
        <v>25</v>
      </c>
      <c r="M1469"/>
      <c r="N1469" s="37">
        <v>62850</v>
      </c>
      <c r="O1469" s="37" t="s">
        <v>1383</v>
      </c>
      <c r="P1469" s="133" t="s">
        <v>1685</v>
      </c>
      <c r="Q1469" s="133" t="s">
        <v>1690</v>
      </c>
    </row>
    <row r="1470" spans="6:17" ht="14.5">
      <c r="F1470" s="51"/>
      <c r="G1470" t="s">
        <v>1545</v>
      </c>
      <c r="H1470" s="37">
        <v>62250</v>
      </c>
      <c r="I1470" s="37">
        <v>62867</v>
      </c>
      <c r="J1470" s="37">
        <v>25</v>
      </c>
      <c r="K1470" s="54">
        <v>25</v>
      </c>
      <c r="M1470"/>
      <c r="N1470" s="37">
        <v>62850</v>
      </c>
      <c r="O1470" s="37" t="s">
        <v>1437</v>
      </c>
      <c r="P1470" s="133" t="s">
        <v>1685</v>
      </c>
      <c r="Q1470" s="133" t="s">
        <v>1690</v>
      </c>
    </row>
    <row r="1471" spans="6:17" ht="14.5">
      <c r="F1471" s="51"/>
      <c r="G1471" t="s">
        <v>1546</v>
      </c>
      <c r="H1471" s="37">
        <v>59261</v>
      </c>
      <c r="I1471" s="37">
        <v>59630</v>
      </c>
      <c r="J1471" s="37">
        <v>25</v>
      </c>
      <c r="K1471" s="54">
        <v>30</v>
      </c>
      <c r="M1471"/>
      <c r="N1471" s="37">
        <v>62860</v>
      </c>
      <c r="O1471" s="37" t="s">
        <v>202</v>
      </c>
      <c r="P1471" s="133" t="s">
        <v>1685</v>
      </c>
      <c r="Q1471" s="133" t="s">
        <v>1691</v>
      </c>
    </row>
    <row r="1472" spans="6:17" ht="14.5">
      <c r="F1472" s="51"/>
      <c r="G1472" t="s">
        <v>1547</v>
      </c>
      <c r="H1472" s="37">
        <v>62770</v>
      </c>
      <c r="I1472" s="37">
        <v>62868</v>
      </c>
      <c r="J1472" s="37">
        <v>16</v>
      </c>
      <c r="K1472" s="54">
        <v>16</v>
      </c>
      <c r="M1472"/>
      <c r="N1472" s="37">
        <v>62860</v>
      </c>
      <c r="O1472" s="37" t="s">
        <v>328</v>
      </c>
      <c r="P1472" s="133" t="s">
        <v>1685</v>
      </c>
      <c r="Q1472" s="133" t="s">
        <v>1690</v>
      </c>
    </row>
    <row r="1473" spans="6:17" ht="14.5">
      <c r="F1473" s="51"/>
      <c r="G1473" t="s">
        <v>1548</v>
      </c>
      <c r="H1473" s="37">
        <v>62217</v>
      </c>
      <c r="I1473" s="37">
        <v>62869</v>
      </c>
      <c r="J1473" s="37">
        <v>25</v>
      </c>
      <c r="K1473" s="54">
        <v>25</v>
      </c>
      <c r="M1473"/>
      <c r="N1473" s="37">
        <v>62860</v>
      </c>
      <c r="O1473" s="37" t="s">
        <v>369</v>
      </c>
      <c r="P1473" s="133" t="s">
        <v>1689</v>
      </c>
      <c r="Q1473" s="133" t="s">
        <v>1688</v>
      </c>
    </row>
    <row r="1474" spans="6:17" ht="14.5">
      <c r="F1474" s="51"/>
      <c r="G1474" t="s">
        <v>1549</v>
      </c>
      <c r="H1474" s="37">
        <v>62170</v>
      </c>
      <c r="I1474" s="37">
        <v>62870</v>
      </c>
      <c r="J1474" s="37">
        <v>25</v>
      </c>
      <c r="K1474" s="54">
        <v>25</v>
      </c>
      <c r="M1474"/>
      <c r="N1474" s="37">
        <v>62860</v>
      </c>
      <c r="O1474" s="37" t="s">
        <v>533</v>
      </c>
      <c r="P1474" s="133" t="s">
        <v>1685</v>
      </c>
      <c r="Q1474" s="133" t="s">
        <v>1690</v>
      </c>
    </row>
    <row r="1475" spans="6:17" ht="14.5">
      <c r="F1475" s="51"/>
      <c r="G1475" t="s">
        <v>1550</v>
      </c>
      <c r="H1475" s="37">
        <v>59127</v>
      </c>
      <c r="I1475" s="37">
        <v>59631</v>
      </c>
      <c r="J1475" s="37">
        <v>16</v>
      </c>
      <c r="K1475" s="54">
        <v>16</v>
      </c>
      <c r="M1475"/>
      <c r="N1475" s="37">
        <v>62860</v>
      </c>
      <c r="O1475" s="37" t="s">
        <v>556</v>
      </c>
      <c r="P1475" s="133" t="s">
        <v>1685</v>
      </c>
      <c r="Q1475" s="133" t="s">
        <v>1686</v>
      </c>
    </row>
    <row r="1476" spans="6:17" ht="14.5">
      <c r="F1476" s="51"/>
      <c r="G1476" t="s">
        <v>1551</v>
      </c>
      <c r="H1476" s="37">
        <v>59135</v>
      </c>
      <c r="I1476" s="37">
        <v>59632</v>
      </c>
      <c r="J1476" s="37">
        <v>25</v>
      </c>
      <c r="K1476" s="54">
        <v>25</v>
      </c>
      <c r="M1476"/>
      <c r="N1476" s="37">
        <v>62860</v>
      </c>
      <c r="O1476" s="37" t="s">
        <v>838</v>
      </c>
      <c r="P1476" s="133" t="s">
        <v>1687</v>
      </c>
      <c r="Q1476" s="133" t="s">
        <v>1686</v>
      </c>
    </row>
    <row r="1477" spans="6:17" ht="14.5">
      <c r="F1477" s="51"/>
      <c r="G1477" t="s">
        <v>1552</v>
      </c>
      <c r="H1477" s="37">
        <v>59132</v>
      </c>
      <c r="I1477" s="37">
        <v>59633</v>
      </c>
      <c r="J1477" s="37">
        <v>16</v>
      </c>
      <c r="K1477" s="54">
        <v>16</v>
      </c>
      <c r="M1477"/>
      <c r="N1477" s="37">
        <v>62860</v>
      </c>
      <c r="O1477" s="37" t="s">
        <v>1020</v>
      </c>
      <c r="P1477" s="133" t="s">
        <v>1685</v>
      </c>
      <c r="Q1477" s="133" t="s">
        <v>1686</v>
      </c>
    </row>
    <row r="1478" spans="6:17" ht="14.5">
      <c r="F1478" s="51"/>
      <c r="G1478" t="s">
        <v>1553</v>
      </c>
      <c r="H1478" s="37">
        <v>59190</v>
      </c>
      <c r="I1478" s="37">
        <v>59634</v>
      </c>
      <c r="J1478" s="37">
        <v>25</v>
      </c>
      <c r="K1478" s="54">
        <v>25</v>
      </c>
      <c r="M1478"/>
      <c r="N1478" s="37">
        <v>62860</v>
      </c>
      <c r="O1478" s="37" t="s">
        <v>1153</v>
      </c>
      <c r="P1478" s="133" t="s">
        <v>1685</v>
      </c>
      <c r="Q1478" s="133" t="s">
        <v>1690</v>
      </c>
    </row>
    <row r="1479" spans="6:17" ht="14.5">
      <c r="F1479" s="51"/>
      <c r="G1479" t="s">
        <v>1554</v>
      </c>
      <c r="H1479" s="37">
        <v>59400</v>
      </c>
      <c r="I1479" s="37">
        <v>59635</v>
      </c>
      <c r="J1479" s="37">
        <v>16</v>
      </c>
      <c r="K1479" s="54">
        <v>16</v>
      </c>
      <c r="M1479"/>
      <c r="N1479" s="37">
        <v>62860</v>
      </c>
      <c r="O1479" s="37" t="s">
        <v>1170</v>
      </c>
      <c r="P1479" s="133" t="s">
        <v>1689</v>
      </c>
      <c r="Q1479" s="133" t="s">
        <v>1686</v>
      </c>
    </row>
    <row r="1480" spans="6:17" ht="14.5">
      <c r="F1480" s="51"/>
      <c r="G1480" t="s">
        <v>1555</v>
      </c>
      <c r="H1480" s="37">
        <v>62140</v>
      </c>
      <c r="I1480" s="37">
        <v>62871</v>
      </c>
      <c r="J1480" s="37">
        <v>16</v>
      </c>
      <c r="K1480" s="54">
        <v>16</v>
      </c>
      <c r="M1480"/>
      <c r="N1480" s="37">
        <v>62860</v>
      </c>
      <c r="O1480" s="37" t="s">
        <v>1209</v>
      </c>
      <c r="P1480" s="133" t="s">
        <v>1685</v>
      </c>
      <c r="Q1480" s="133" t="s">
        <v>1690</v>
      </c>
    </row>
    <row r="1481" spans="6:17" ht="14.5">
      <c r="F1481" s="51"/>
      <c r="G1481" t="s">
        <v>1556</v>
      </c>
      <c r="H1481" s="37">
        <v>59118</v>
      </c>
      <c r="I1481" s="37">
        <v>59636</v>
      </c>
      <c r="J1481" s="37">
        <v>25</v>
      </c>
      <c r="K1481" s="54">
        <v>30</v>
      </c>
      <c r="M1481"/>
      <c r="N1481" s="37">
        <v>62860</v>
      </c>
      <c r="O1481" s="37" t="s">
        <v>1216</v>
      </c>
      <c r="P1481" s="133" t="s">
        <v>1692</v>
      </c>
      <c r="Q1481" s="133" t="s">
        <v>1691</v>
      </c>
    </row>
    <row r="1482" spans="6:17" ht="14.5">
      <c r="F1482" s="51"/>
      <c r="G1482" t="s">
        <v>1557</v>
      </c>
      <c r="H1482" s="37">
        <v>62770</v>
      </c>
      <c r="I1482" s="37">
        <v>62872</v>
      </c>
      <c r="J1482" s="37">
        <v>16</v>
      </c>
      <c r="K1482" s="54">
        <v>16</v>
      </c>
      <c r="M1482"/>
      <c r="N1482" s="37">
        <v>62860</v>
      </c>
      <c r="O1482" s="37" t="s">
        <v>1252</v>
      </c>
      <c r="P1482" s="133" t="s">
        <v>1685</v>
      </c>
      <c r="Q1482" s="133" t="s">
        <v>1690</v>
      </c>
    </row>
    <row r="1483" spans="6:17" ht="14.5">
      <c r="F1483" s="51"/>
      <c r="G1483" t="s">
        <v>1558</v>
      </c>
      <c r="H1483" s="37">
        <v>62128</v>
      </c>
      <c r="I1483" s="37">
        <v>62873</v>
      </c>
      <c r="J1483" s="37">
        <v>25</v>
      </c>
      <c r="K1483" s="54">
        <v>25</v>
      </c>
      <c r="M1483"/>
      <c r="N1483" s="37">
        <v>62860</v>
      </c>
      <c r="O1483" s="37" t="s">
        <v>1304</v>
      </c>
      <c r="P1483" s="133" t="s">
        <v>1689</v>
      </c>
      <c r="Q1483" s="133" t="s">
        <v>1688</v>
      </c>
    </row>
    <row r="1484" spans="6:17" ht="14.5">
      <c r="F1484" s="51"/>
      <c r="G1484" t="s">
        <v>1559</v>
      </c>
      <c r="H1484" s="37">
        <v>59870</v>
      </c>
      <c r="I1484" s="37">
        <v>59637</v>
      </c>
      <c r="J1484" s="37">
        <v>25</v>
      </c>
      <c r="K1484" s="54">
        <v>25</v>
      </c>
      <c r="M1484"/>
      <c r="N1484" s="37">
        <v>62860</v>
      </c>
      <c r="O1484" s="37" t="s">
        <v>1322</v>
      </c>
      <c r="P1484" s="133" t="s">
        <v>1687</v>
      </c>
      <c r="Q1484" s="133" t="s">
        <v>1688</v>
      </c>
    </row>
    <row r="1485" spans="6:17" ht="14.5">
      <c r="F1485" s="51"/>
      <c r="G1485" t="s">
        <v>1560</v>
      </c>
      <c r="H1485" s="37">
        <v>59830</v>
      </c>
      <c r="I1485" s="37">
        <v>59638</v>
      </c>
      <c r="J1485" s="37">
        <v>25</v>
      </c>
      <c r="K1485" s="54">
        <v>25</v>
      </c>
      <c r="M1485"/>
      <c r="N1485" s="37">
        <v>62860</v>
      </c>
      <c r="O1485" s="37" t="s">
        <v>1391</v>
      </c>
      <c r="P1485" s="133" t="s">
        <v>1685</v>
      </c>
      <c r="Q1485" s="133" t="s">
        <v>1691</v>
      </c>
    </row>
    <row r="1486" spans="6:17" ht="14.5">
      <c r="F1486" s="51"/>
      <c r="G1486" t="s">
        <v>1561</v>
      </c>
      <c r="H1486" s="37">
        <v>62123</v>
      </c>
      <c r="I1486" s="37">
        <v>62874</v>
      </c>
      <c r="J1486" s="37">
        <v>25</v>
      </c>
      <c r="K1486" s="54">
        <v>25</v>
      </c>
      <c r="M1486"/>
      <c r="N1486" s="37">
        <v>62860</v>
      </c>
      <c r="O1486" s="37" t="s">
        <v>1392</v>
      </c>
      <c r="P1486" s="133" t="s">
        <v>1685</v>
      </c>
      <c r="Q1486" s="133" t="s">
        <v>1688</v>
      </c>
    </row>
    <row r="1487" spans="6:17" ht="14.5">
      <c r="F1487" s="51"/>
      <c r="G1487" t="s">
        <v>1562</v>
      </c>
      <c r="H1487" s="37">
        <v>62120</v>
      </c>
      <c r="I1487" s="37">
        <v>62875</v>
      </c>
      <c r="J1487" s="37">
        <v>25</v>
      </c>
      <c r="K1487" s="54">
        <v>25</v>
      </c>
      <c r="M1487"/>
      <c r="N1487" s="37">
        <v>62860</v>
      </c>
      <c r="O1487" s="37" t="s">
        <v>1393</v>
      </c>
      <c r="P1487" s="133" t="s">
        <v>1693</v>
      </c>
      <c r="Q1487" s="133" t="s">
        <v>1690</v>
      </c>
    </row>
    <row r="1488" spans="6:17" ht="14.5">
      <c r="F1488" s="51"/>
      <c r="G1488" t="s">
        <v>1563</v>
      </c>
      <c r="H1488" s="37">
        <v>59144</v>
      </c>
      <c r="I1488" s="37">
        <v>59639</v>
      </c>
      <c r="J1488" s="37">
        <v>25</v>
      </c>
      <c r="K1488" s="54">
        <v>25</v>
      </c>
      <c r="M1488"/>
      <c r="N1488" s="37">
        <v>62870</v>
      </c>
      <c r="O1488" s="37" t="s">
        <v>368</v>
      </c>
      <c r="P1488" s="133" t="s">
        <v>1685</v>
      </c>
      <c r="Q1488" s="133" t="s">
        <v>1686</v>
      </c>
    </row>
    <row r="1489" spans="6:17" ht="14.5">
      <c r="F1489" s="51"/>
      <c r="G1489" t="s">
        <v>1564</v>
      </c>
      <c r="H1489" s="37">
        <v>59144</v>
      </c>
      <c r="I1489" s="37">
        <v>59640</v>
      </c>
      <c r="J1489" s="37">
        <v>25</v>
      </c>
      <c r="K1489" s="54">
        <v>25</v>
      </c>
      <c r="M1489"/>
      <c r="N1489" s="37">
        <v>62870</v>
      </c>
      <c r="O1489" s="37" t="s">
        <v>393</v>
      </c>
      <c r="P1489" s="133" t="s">
        <v>1685</v>
      </c>
      <c r="Q1489" s="133" t="s">
        <v>1686</v>
      </c>
    </row>
    <row r="1490" spans="6:17" ht="14.5">
      <c r="F1490" s="51"/>
      <c r="G1490" t="s">
        <v>1565</v>
      </c>
      <c r="H1490" s="37">
        <v>59380</v>
      </c>
      <c r="I1490" s="37">
        <v>59641</v>
      </c>
      <c r="J1490" s="37">
        <v>25</v>
      </c>
      <c r="K1490" s="54">
        <v>25</v>
      </c>
      <c r="M1490"/>
      <c r="N1490" s="37">
        <v>62870</v>
      </c>
      <c r="O1490" s="37" t="s">
        <v>517</v>
      </c>
      <c r="P1490" s="133" t="s">
        <v>1685</v>
      </c>
      <c r="Q1490" s="133" t="s">
        <v>1690</v>
      </c>
    </row>
    <row r="1491" spans="6:17" ht="14.5">
      <c r="F1491" s="51"/>
      <c r="G1491" t="s">
        <v>1566</v>
      </c>
      <c r="H1491" s="37">
        <v>59870</v>
      </c>
      <c r="I1491" s="37">
        <v>59642</v>
      </c>
      <c r="J1491" s="37">
        <v>25</v>
      </c>
      <c r="K1491" s="54">
        <v>25</v>
      </c>
      <c r="M1491"/>
      <c r="N1491" s="37">
        <v>62870</v>
      </c>
      <c r="O1491" s="37" t="s">
        <v>703</v>
      </c>
      <c r="P1491" s="133" t="s">
        <v>1687</v>
      </c>
      <c r="Q1491" s="133" t="s">
        <v>1688</v>
      </c>
    </row>
    <row r="1492" spans="6:17" ht="14.5">
      <c r="F1492" s="51"/>
      <c r="G1492" t="s">
        <v>1567</v>
      </c>
      <c r="H1492" s="37">
        <v>62450</v>
      </c>
      <c r="I1492" s="37">
        <v>62876</v>
      </c>
      <c r="J1492" s="37">
        <v>16</v>
      </c>
      <c r="K1492" s="54">
        <v>16</v>
      </c>
      <c r="M1492"/>
      <c r="N1492" s="37">
        <v>62870</v>
      </c>
      <c r="O1492" s="37" t="s">
        <v>984</v>
      </c>
      <c r="P1492" s="133" t="s">
        <v>1685</v>
      </c>
      <c r="Q1492" s="133" t="s">
        <v>1688</v>
      </c>
    </row>
    <row r="1493" spans="6:17" ht="14.5">
      <c r="F1493" s="51"/>
      <c r="G1493" t="s">
        <v>1568</v>
      </c>
      <c r="H1493" s="37">
        <v>62760</v>
      </c>
      <c r="I1493" s="37">
        <v>62877</v>
      </c>
      <c r="J1493" s="37">
        <v>16</v>
      </c>
      <c r="K1493" s="54">
        <v>16</v>
      </c>
      <c r="M1493"/>
      <c r="N1493" s="37">
        <v>62870</v>
      </c>
      <c r="O1493" s="37" t="s">
        <v>1296</v>
      </c>
      <c r="P1493" s="133" t="s">
        <v>1685</v>
      </c>
      <c r="Q1493" s="133" t="s">
        <v>1688</v>
      </c>
    </row>
    <row r="1494" spans="6:17" ht="14.5">
      <c r="F1494" s="51"/>
      <c r="G1494" t="s">
        <v>1569</v>
      </c>
      <c r="H1494" s="37">
        <v>62123</v>
      </c>
      <c r="I1494" s="37">
        <v>62878</v>
      </c>
      <c r="J1494" s="37">
        <v>25</v>
      </c>
      <c r="K1494" s="54">
        <v>25</v>
      </c>
      <c r="M1494"/>
      <c r="N1494" s="37">
        <v>62870</v>
      </c>
      <c r="O1494" s="37" t="s">
        <v>1365</v>
      </c>
      <c r="P1494" s="133" t="s">
        <v>1685</v>
      </c>
      <c r="Q1494" s="133" t="s">
        <v>1688</v>
      </c>
    </row>
    <row r="1495" spans="6:17" ht="14.5">
      <c r="F1495" s="51"/>
      <c r="G1495" t="s">
        <v>1570</v>
      </c>
      <c r="H1495" s="37">
        <v>62810</v>
      </c>
      <c r="I1495" s="37">
        <v>62879</v>
      </c>
      <c r="J1495" s="37">
        <v>16</v>
      </c>
      <c r="K1495" s="54">
        <v>16</v>
      </c>
      <c r="M1495"/>
      <c r="N1495" s="37">
        <v>62870</v>
      </c>
      <c r="O1495" s="37" t="s">
        <v>1394</v>
      </c>
      <c r="P1495" s="133" t="s">
        <v>1685</v>
      </c>
      <c r="Q1495" s="133" t="s">
        <v>1688</v>
      </c>
    </row>
    <row r="1496" spans="6:17" ht="14.5">
      <c r="F1496" s="51"/>
      <c r="G1496" t="s">
        <v>1571</v>
      </c>
      <c r="H1496" s="37">
        <v>59560</v>
      </c>
      <c r="I1496" s="37">
        <v>59643</v>
      </c>
      <c r="J1496" s="37">
        <v>25</v>
      </c>
      <c r="K1496" s="54">
        <v>25</v>
      </c>
      <c r="M1496"/>
      <c r="N1496" s="37">
        <v>62880</v>
      </c>
      <c r="O1496" s="37" t="s">
        <v>118</v>
      </c>
      <c r="P1496" s="133" t="s">
        <v>1692</v>
      </c>
      <c r="Q1496" s="133" t="s">
        <v>1691</v>
      </c>
    </row>
    <row r="1497" spans="6:17" ht="14.5">
      <c r="F1497" s="51"/>
      <c r="G1497" t="s">
        <v>1572</v>
      </c>
      <c r="H1497" s="37">
        <v>59252</v>
      </c>
      <c r="I1497" s="37">
        <v>59645</v>
      </c>
      <c r="J1497" s="37">
        <v>25</v>
      </c>
      <c r="K1497" s="54">
        <v>25</v>
      </c>
      <c r="M1497"/>
      <c r="N1497" s="37">
        <v>62880</v>
      </c>
      <c r="O1497" s="37" t="s">
        <v>583</v>
      </c>
      <c r="P1497" s="133" t="s">
        <v>1687</v>
      </c>
      <c r="Q1497" s="133" t="s">
        <v>1686</v>
      </c>
    </row>
    <row r="1498" spans="6:17" ht="14.5">
      <c r="F1498" s="51"/>
      <c r="G1498" t="s">
        <v>1573</v>
      </c>
      <c r="H1498" s="37">
        <v>59290</v>
      </c>
      <c r="I1498" s="37">
        <v>59646</v>
      </c>
      <c r="J1498" s="37">
        <v>25</v>
      </c>
      <c r="K1498" s="54">
        <v>30</v>
      </c>
      <c r="M1498"/>
      <c r="N1498" s="37">
        <v>62880</v>
      </c>
      <c r="O1498" s="37" t="s">
        <v>1197</v>
      </c>
      <c r="P1498" s="133" t="s">
        <v>1692</v>
      </c>
      <c r="Q1498" s="133" t="s">
        <v>1691</v>
      </c>
    </row>
    <row r="1499" spans="6:17" ht="14.5">
      <c r="F1499" s="51"/>
      <c r="G1499" t="s">
        <v>1574</v>
      </c>
      <c r="H1499" s="37">
        <v>59143</v>
      </c>
      <c r="I1499" s="37">
        <v>59647</v>
      </c>
      <c r="J1499" s="37">
        <v>25</v>
      </c>
      <c r="K1499" s="54">
        <v>25</v>
      </c>
      <c r="M1499"/>
      <c r="N1499" s="37">
        <v>62880</v>
      </c>
      <c r="O1499" s="37" t="s">
        <v>1500</v>
      </c>
      <c r="P1499" s="133" t="s">
        <v>1685</v>
      </c>
      <c r="Q1499" s="133" t="s">
        <v>1690</v>
      </c>
    </row>
    <row r="1500" spans="6:17" ht="14.5">
      <c r="F1500" s="51"/>
      <c r="G1500" t="s">
        <v>1575</v>
      </c>
      <c r="H1500" s="37">
        <v>59139</v>
      </c>
      <c r="I1500" s="37">
        <v>59648</v>
      </c>
      <c r="J1500" s="37">
        <v>25</v>
      </c>
      <c r="K1500" s="54">
        <v>30</v>
      </c>
      <c r="M1500"/>
      <c r="N1500" s="37">
        <v>62890</v>
      </c>
      <c r="O1500" s="37" t="s">
        <v>159</v>
      </c>
      <c r="P1500" s="133" t="s">
        <v>1692</v>
      </c>
      <c r="Q1500" s="133" t="s">
        <v>1691</v>
      </c>
    </row>
    <row r="1501" spans="6:17" ht="14.5">
      <c r="F1501" s="51"/>
      <c r="G1501" t="s">
        <v>1576</v>
      </c>
      <c r="H1501" s="37">
        <v>59680</v>
      </c>
      <c r="I1501" s="37">
        <v>59649</v>
      </c>
      <c r="J1501" s="37">
        <v>16</v>
      </c>
      <c r="K1501" s="54">
        <v>16</v>
      </c>
      <c r="M1501"/>
      <c r="N1501" s="37">
        <v>62890</v>
      </c>
      <c r="O1501" s="37" t="s">
        <v>314</v>
      </c>
      <c r="P1501" s="133" t="s">
        <v>1685</v>
      </c>
      <c r="Q1501" s="133" t="s">
        <v>1686</v>
      </c>
    </row>
    <row r="1502" spans="6:17" ht="14.5">
      <c r="F1502" s="51"/>
      <c r="G1502" t="s">
        <v>1577</v>
      </c>
      <c r="H1502" s="37">
        <v>59150</v>
      </c>
      <c r="I1502" s="37">
        <v>59650</v>
      </c>
      <c r="J1502" s="37">
        <v>25</v>
      </c>
      <c r="K1502" s="54">
        <v>50</v>
      </c>
      <c r="M1502"/>
      <c r="N1502" s="37">
        <v>62890</v>
      </c>
      <c r="O1502" s="37" t="s">
        <v>441</v>
      </c>
      <c r="P1502" s="133" t="s">
        <v>1692</v>
      </c>
      <c r="Q1502" s="133" t="s">
        <v>1691</v>
      </c>
    </row>
    <row r="1503" spans="6:17" ht="14.5">
      <c r="F1503" s="51"/>
      <c r="G1503" t="s">
        <v>1578</v>
      </c>
      <c r="H1503" s="37">
        <v>62380</v>
      </c>
      <c r="I1503" s="37">
        <v>62882</v>
      </c>
      <c r="J1503" s="37">
        <v>25</v>
      </c>
      <c r="K1503" s="54">
        <v>25</v>
      </c>
      <c r="M1503"/>
      <c r="N1503" s="37">
        <v>62890</v>
      </c>
      <c r="O1503" s="37" t="s">
        <v>1036</v>
      </c>
      <c r="P1503" s="133" t="s">
        <v>1685</v>
      </c>
      <c r="Q1503" s="133" t="s">
        <v>1690</v>
      </c>
    </row>
    <row r="1504" spans="6:17" ht="14.5">
      <c r="F1504" s="51"/>
      <c r="G1504" t="s">
        <v>1579</v>
      </c>
      <c r="H1504" s="37">
        <v>62130</v>
      </c>
      <c r="I1504" s="37">
        <v>62883</v>
      </c>
      <c r="J1504" s="37">
        <v>25</v>
      </c>
      <c r="K1504" s="54">
        <v>25</v>
      </c>
      <c r="M1504"/>
      <c r="N1504" s="37">
        <v>62890</v>
      </c>
      <c r="O1504" s="37" t="s">
        <v>1089</v>
      </c>
      <c r="P1504" s="133" t="s">
        <v>1685</v>
      </c>
      <c r="Q1504" s="133" t="s">
        <v>1688</v>
      </c>
    </row>
    <row r="1505" spans="6:17" ht="14.5">
      <c r="F1505" s="51"/>
      <c r="G1505" t="s">
        <v>1580</v>
      </c>
      <c r="H1505" s="37">
        <v>59220</v>
      </c>
      <c r="I1505" s="37">
        <v>59651</v>
      </c>
      <c r="J1505" s="37">
        <v>25</v>
      </c>
      <c r="K1505" s="54">
        <v>30</v>
      </c>
      <c r="M1505"/>
      <c r="N1505" s="37">
        <v>62890</v>
      </c>
      <c r="O1505" s="37" t="s">
        <v>1123</v>
      </c>
      <c r="P1505" s="133" t="s">
        <v>1687</v>
      </c>
      <c r="Q1505" s="133" t="s">
        <v>1686</v>
      </c>
    </row>
    <row r="1506" spans="6:17" ht="14.5">
      <c r="F1506" s="51"/>
      <c r="G1506" t="s">
        <v>1581</v>
      </c>
      <c r="H1506" s="37">
        <v>59111</v>
      </c>
      <c r="I1506" s="37">
        <v>59652</v>
      </c>
      <c r="J1506" s="37">
        <v>25</v>
      </c>
      <c r="K1506" s="54">
        <v>25</v>
      </c>
      <c r="M1506"/>
      <c r="N1506" s="37">
        <v>62890</v>
      </c>
      <c r="O1506" s="37" t="s">
        <v>1127</v>
      </c>
      <c r="P1506" s="133" t="s">
        <v>1687</v>
      </c>
      <c r="Q1506" s="133" t="s">
        <v>1686</v>
      </c>
    </row>
    <row r="1507" spans="6:17" ht="14.5">
      <c r="F1507" s="51"/>
      <c r="G1507" t="s">
        <v>1582</v>
      </c>
      <c r="H1507" s="37">
        <v>59136</v>
      </c>
      <c r="I1507" s="37">
        <v>59653</v>
      </c>
      <c r="J1507" s="37">
        <v>25</v>
      </c>
      <c r="K1507" s="54">
        <v>30</v>
      </c>
      <c r="M1507"/>
      <c r="N1507" s="37">
        <v>62890</v>
      </c>
      <c r="O1507" s="37" t="s">
        <v>1254</v>
      </c>
      <c r="P1507" s="133" t="s">
        <v>1692</v>
      </c>
      <c r="Q1507" s="133" t="s">
        <v>1691</v>
      </c>
    </row>
    <row r="1508" spans="6:17" ht="14.5">
      <c r="F1508" s="51"/>
      <c r="G1508" t="s">
        <v>1583</v>
      </c>
      <c r="H1508" s="37">
        <v>59119</v>
      </c>
      <c r="I1508" s="37">
        <v>59654</v>
      </c>
      <c r="J1508" s="37">
        <v>25</v>
      </c>
      <c r="K1508" s="54">
        <v>30</v>
      </c>
      <c r="M1508"/>
      <c r="N1508" s="37">
        <v>62890</v>
      </c>
      <c r="O1508" s="37" t="s">
        <v>1477</v>
      </c>
      <c r="P1508" s="133" t="s">
        <v>1687</v>
      </c>
      <c r="Q1508" s="133" t="s">
        <v>1688</v>
      </c>
    </row>
    <row r="1509" spans="6:17" ht="14.5">
      <c r="F1509" s="51"/>
      <c r="G1509" t="s">
        <v>1584</v>
      </c>
      <c r="H1509" s="37">
        <v>59670</v>
      </c>
      <c r="I1509" s="37">
        <v>59655</v>
      </c>
      <c r="J1509" s="37">
        <v>16</v>
      </c>
      <c r="K1509" s="54">
        <v>16</v>
      </c>
      <c r="M1509"/>
      <c r="N1509" s="37">
        <v>62890</v>
      </c>
      <c r="O1509" s="37" t="s">
        <v>1617</v>
      </c>
      <c r="P1509" s="133" t="s">
        <v>1685</v>
      </c>
      <c r="Q1509" s="133" t="s">
        <v>1690</v>
      </c>
    </row>
    <row r="1510" spans="6:17" ht="14.5">
      <c r="F1510" s="51"/>
      <c r="G1510" t="s">
        <v>1585</v>
      </c>
      <c r="H1510" s="37">
        <v>59117</v>
      </c>
      <c r="I1510" s="37">
        <v>59656</v>
      </c>
      <c r="J1510" s="37">
        <v>25</v>
      </c>
      <c r="K1510" s="54">
        <v>25</v>
      </c>
      <c r="M1510"/>
      <c r="N1510" s="37">
        <v>62910</v>
      </c>
      <c r="O1510" s="37" t="s">
        <v>212</v>
      </c>
      <c r="P1510" s="133" t="s">
        <v>1692</v>
      </c>
      <c r="Q1510" s="133" t="s">
        <v>1691</v>
      </c>
    </row>
    <row r="1511" spans="6:17" ht="14.5">
      <c r="F1511" s="51"/>
      <c r="G1511" t="s">
        <v>1586</v>
      </c>
      <c r="H1511" s="37">
        <v>59380</v>
      </c>
      <c r="I1511" s="37">
        <v>59657</v>
      </c>
      <c r="J1511" s="37">
        <v>25</v>
      </c>
      <c r="K1511" s="54">
        <v>25</v>
      </c>
      <c r="M1511"/>
      <c r="N1511" s="37">
        <v>62910</v>
      </c>
      <c r="O1511" s="37" t="s">
        <v>555</v>
      </c>
      <c r="P1511" s="133" t="s">
        <v>1685</v>
      </c>
      <c r="Q1511" s="133" t="s">
        <v>1690</v>
      </c>
    </row>
    <row r="1512" spans="6:17" ht="14.5">
      <c r="F1512" s="51"/>
      <c r="G1512" t="s">
        <v>1587</v>
      </c>
      <c r="H1512" s="37">
        <v>62960</v>
      </c>
      <c r="I1512" s="37">
        <v>62885</v>
      </c>
      <c r="J1512" s="37">
        <v>16</v>
      </c>
      <c r="K1512" s="54">
        <v>16</v>
      </c>
      <c r="M1512"/>
      <c r="N1512" s="37">
        <v>62910</v>
      </c>
      <c r="O1512" s="37" t="s">
        <v>821</v>
      </c>
      <c r="P1512" s="133" t="s">
        <v>1687</v>
      </c>
      <c r="Q1512" s="133" t="s">
        <v>1688</v>
      </c>
    </row>
    <row r="1513" spans="6:17" ht="14.5">
      <c r="F1513" s="51"/>
      <c r="G1513" t="s">
        <v>1588</v>
      </c>
      <c r="H1513" s="37">
        <v>62650</v>
      </c>
      <c r="I1513" s="37">
        <v>62886</v>
      </c>
      <c r="J1513" s="37">
        <v>16</v>
      </c>
      <c r="K1513" s="54">
        <v>16</v>
      </c>
      <c r="M1513"/>
      <c r="N1513" s="37">
        <v>62910</v>
      </c>
      <c r="O1513" s="37" t="s">
        <v>1079</v>
      </c>
      <c r="P1513" s="133" t="s">
        <v>1685</v>
      </c>
      <c r="Q1513" s="133" t="s">
        <v>1690</v>
      </c>
    </row>
    <row r="1514" spans="6:17" ht="14.5">
      <c r="F1514" s="51"/>
      <c r="G1514" t="s">
        <v>1589</v>
      </c>
      <c r="H1514" s="37">
        <v>59134</v>
      </c>
      <c r="I1514" s="37">
        <v>59658</v>
      </c>
      <c r="J1514" s="37">
        <v>25</v>
      </c>
      <c r="K1514" s="54">
        <v>25</v>
      </c>
      <c r="M1514"/>
      <c r="N1514" s="37">
        <v>62910</v>
      </c>
      <c r="O1514" s="37" t="s">
        <v>1084</v>
      </c>
      <c r="P1514" s="133" t="s">
        <v>1692</v>
      </c>
      <c r="Q1514" s="133" t="s">
        <v>1691</v>
      </c>
    </row>
    <row r="1515" spans="6:17" ht="14.5">
      <c r="F1515" s="51"/>
      <c r="G1515" t="s">
        <v>1590</v>
      </c>
      <c r="H1515" s="37">
        <v>62630</v>
      </c>
      <c r="I1515" s="37">
        <v>62887</v>
      </c>
      <c r="J1515" s="37">
        <v>25</v>
      </c>
      <c r="K1515" s="54">
        <v>25</v>
      </c>
      <c r="M1515"/>
      <c r="N1515" s="37">
        <v>62910</v>
      </c>
      <c r="O1515" s="37" t="s">
        <v>1413</v>
      </c>
      <c r="P1515" s="133" t="s">
        <v>1685</v>
      </c>
      <c r="Q1515" s="133" t="s">
        <v>1690</v>
      </c>
    </row>
    <row r="1516" spans="6:17" ht="14.5">
      <c r="F1516" s="51"/>
      <c r="G1516" t="s">
        <v>1591</v>
      </c>
      <c r="H1516" s="37">
        <v>62830</v>
      </c>
      <c r="I1516" s="37">
        <v>62888</v>
      </c>
      <c r="J1516" s="37">
        <v>25</v>
      </c>
      <c r="K1516" s="54">
        <v>25</v>
      </c>
      <c r="M1516"/>
      <c r="N1516" s="37">
        <v>62920</v>
      </c>
      <c r="O1516" s="37" t="s">
        <v>434</v>
      </c>
      <c r="P1516" s="133" t="s">
        <v>1685</v>
      </c>
      <c r="Q1516" s="133" t="s">
        <v>1690</v>
      </c>
    </row>
    <row r="1517" spans="6:17" ht="14.5">
      <c r="F1517" s="51"/>
      <c r="G1517" t="s">
        <v>1592</v>
      </c>
      <c r="H1517" s="37">
        <v>62720</v>
      </c>
      <c r="I1517" s="37">
        <v>62889</v>
      </c>
      <c r="J1517" s="37">
        <v>16</v>
      </c>
      <c r="K1517" s="54">
        <v>16</v>
      </c>
      <c r="M1517"/>
      <c r="N1517" s="37">
        <v>62920</v>
      </c>
      <c r="O1517" s="37" t="s">
        <v>697</v>
      </c>
      <c r="P1517" s="133" t="s">
        <v>1685</v>
      </c>
      <c r="Q1517" s="133" t="s">
        <v>1690</v>
      </c>
    </row>
    <row r="1518" spans="6:17" ht="14.5">
      <c r="F1518" s="51"/>
      <c r="G1518" t="s">
        <v>1593</v>
      </c>
      <c r="H1518" s="37">
        <v>59212</v>
      </c>
      <c r="I1518" s="37">
        <v>59659</v>
      </c>
      <c r="J1518" s="37">
        <v>25</v>
      </c>
      <c r="K1518" s="54">
        <v>25</v>
      </c>
      <c r="M1518"/>
      <c r="N1518" s="37">
        <v>62920</v>
      </c>
      <c r="O1518" s="37" t="s">
        <v>1142</v>
      </c>
      <c r="P1518" s="133" t="s">
        <v>1685</v>
      </c>
      <c r="Q1518" s="133" t="s">
        <v>1686</v>
      </c>
    </row>
    <row r="1519" spans="6:17" ht="14.5">
      <c r="F1519" s="51"/>
      <c r="G1519" t="s">
        <v>1594</v>
      </c>
      <c r="H1519" s="37">
        <v>62770</v>
      </c>
      <c r="I1519" s="37">
        <v>62890</v>
      </c>
      <c r="J1519" s="37">
        <v>16</v>
      </c>
      <c r="K1519" s="54">
        <v>16</v>
      </c>
      <c r="M1519"/>
      <c r="N1519" s="37">
        <v>62930</v>
      </c>
      <c r="O1519" s="37" t="s">
        <v>1599</v>
      </c>
      <c r="P1519" s="133" t="s">
        <v>1685</v>
      </c>
      <c r="Q1519" s="133" t="s">
        <v>1690</v>
      </c>
    </row>
    <row r="1520" spans="6:17" ht="14.5">
      <c r="F1520" s="51"/>
      <c r="G1520" t="s">
        <v>1595</v>
      </c>
      <c r="H1520" s="37">
        <v>59780</v>
      </c>
      <c r="I1520" s="37">
        <v>59660</v>
      </c>
      <c r="J1520" s="37">
        <v>25</v>
      </c>
      <c r="K1520" s="54">
        <v>25</v>
      </c>
      <c r="M1520"/>
      <c r="N1520" s="37">
        <v>62940</v>
      </c>
      <c r="O1520" s="37" t="s">
        <v>729</v>
      </c>
      <c r="P1520" s="133" t="s">
        <v>1692</v>
      </c>
      <c r="Q1520" s="133" t="s">
        <v>1691</v>
      </c>
    </row>
    <row r="1521" spans="6:17" ht="14.5">
      <c r="F1521" s="51"/>
      <c r="G1521" t="s">
        <v>1596</v>
      </c>
      <c r="H1521" s="37">
        <v>62390</v>
      </c>
      <c r="I1521" s="37">
        <v>62891</v>
      </c>
      <c r="J1521" s="37">
        <v>16</v>
      </c>
      <c r="K1521" s="54">
        <v>16</v>
      </c>
      <c r="M1521"/>
      <c r="N1521" s="37">
        <v>62950</v>
      </c>
      <c r="O1521" s="37" t="s">
        <v>1129</v>
      </c>
      <c r="P1521" s="133" t="s">
        <v>1685</v>
      </c>
      <c r="Q1521" s="133" t="s">
        <v>1688</v>
      </c>
    </row>
    <row r="1522" spans="6:17" ht="14.5">
      <c r="F1522" s="51"/>
      <c r="G1522" t="s">
        <v>1597</v>
      </c>
      <c r="H1522" s="37">
        <v>62580</v>
      </c>
      <c r="I1522" s="37">
        <v>62892</v>
      </c>
      <c r="J1522" s="37">
        <v>25</v>
      </c>
      <c r="K1522" s="54">
        <v>25</v>
      </c>
      <c r="M1522"/>
      <c r="N1522" s="37">
        <v>62960</v>
      </c>
      <c r="O1522" s="37" t="s">
        <v>224</v>
      </c>
      <c r="P1522" s="133" t="s">
        <v>1689</v>
      </c>
      <c r="Q1522" s="133" t="s">
        <v>1688</v>
      </c>
    </row>
    <row r="1523" spans="6:17" ht="14.5">
      <c r="F1523" s="51"/>
      <c r="G1523" t="s">
        <v>1598</v>
      </c>
      <c r="H1523" s="37">
        <v>59740</v>
      </c>
      <c r="I1523" s="37">
        <v>59661</v>
      </c>
      <c r="J1523" s="37">
        <v>25</v>
      </c>
      <c r="K1523" s="54">
        <v>25</v>
      </c>
      <c r="M1523"/>
      <c r="N1523" s="37">
        <v>62960</v>
      </c>
      <c r="O1523" s="37" t="s">
        <v>311</v>
      </c>
      <c r="P1523" s="133" t="s">
        <v>1685</v>
      </c>
      <c r="Q1523" s="133" t="s">
        <v>1686</v>
      </c>
    </row>
    <row r="1524" spans="6:17" ht="14.5">
      <c r="F1524" s="51"/>
      <c r="G1524" t="s">
        <v>1599</v>
      </c>
      <c r="H1524" s="37">
        <v>62930</v>
      </c>
      <c r="I1524" s="37">
        <v>62893</v>
      </c>
      <c r="J1524" s="37">
        <v>25</v>
      </c>
      <c r="K1524" s="54">
        <v>30</v>
      </c>
      <c r="M1524"/>
      <c r="N1524" s="37">
        <v>62960</v>
      </c>
      <c r="O1524" s="37" t="s">
        <v>565</v>
      </c>
      <c r="P1524" s="133" t="s">
        <v>1693</v>
      </c>
      <c r="Q1524" s="133" t="s">
        <v>1690</v>
      </c>
    </row>
    <row r="1525" spans="6:17" ht="14.5">
      <c r="F1525" s="51"/>
      <c r="G1525" t="s">
        <v>1600</v>
      </c>
      <c r="H1525" s="37">
        <v>62126</v>
      </c>
      <c r="I1525" s="37">
        <v>62894</v>
      </c>
      <c r="J1525" s="37">
        <v>25</v>
      </c>
      <c r="K1525" s="54">
        <v>25</v>
      </c>
      <c r="M1525"/>
      <c r="N1525" s="37">
        <v>62960</v>
      </c>
      <c r="O1525" s="37" t="s">
        <v>609</v>
      </c>
      <c r="P1525" s="133" t="s">
        <v>1693</v>
      </c>
      <c r="Q1525" s="133" t="s">
        <v>1690</v>
      </c>
    </row>
    <row r="1526" spans="6:17" ht="14.5">
      <c r="F1526" s="51"/>
      <c r="G1526" t="s">
        <v>1601</v>
      </c>
      <c r="H1526" s="37">
        <v>62410</v>
      </c>
      <c r="I1526" s="37">
        <v>62895</v>
      </c>
      <c r="J1526" s="37">
        <v>25</v>
      </c>
      <c r="K1526" s="54">
        <v>30</v>
      </c>
      <c r="M1526"/>
      <c r="N1526" s="37">
        <v>62960</v>
      </c>
      <c r="O1526" s="37" t="s">
        <v>627</v>
      </c>
      <c r="P1526" s="133" t="s">
        <v>1687</v>
      </c>
      <c r="Q1526" s="133" t="s">
        <v>1688</v>
      </c>
    </row>
    <row r="1527" spans="6:17" ht="14.5">
      <c r="F1527" s="51"/>
      <c r="G1527" t="s">
        <v>1602</v>
      </c>
      <c r="H1527" s="37">
        <v>59670</v>
      </c>
      <c r="I1527" s="37">
        <v>59662</v>
      </c>
      <c r="J1527" s="37">
        <v>16</v>
      </c>
      <c r="K1527" s="54">
        <v>16</v>
      </c>
      <c r="M1527"/>
      <c r="N1527" s="37">
        <v>62960</v>
      </c>
      <c r="O1527" s="37" t="s">
        <v>876</v>
      </c>
      <c r="P1527" s="133" t="s">
        <v>1685</v>
      </c>
      <c r="Q1527" s="133" t="s">
        <v>1690</v>
      </c>
    </row>
    <row r="1528" spans="6:17" ht="14.5">
      <c r="F1528" s="51"/>
      <c r="G1528" t="s">
        <v>1603</v>
      </c>
      <c r="H1528" s="37">
        <v>62240</v>
      </c>
      <c r="I1528" s="37">
        <v>62896</v>
      </c>
      <c r="J1528" s="37">
        <v>25</v>
      </c>
      <c r="K1528" s="54">
        <v>25</v>
      </c>
      <c r="M1528"/>
      <c r="N1528" s="37">
        <v>62960</v>
      </c>
      <c r="O1528" s="37" t="s">
        <v>944</v>
      </c>
      <c r="P1528" s="133" t="s">
        <v>1685</v>
      </c>
      <c r="Q1528" s="133" t="s">
        <v>1690</v>
      </c>
    </row>
    <row r="1529" spans="6:17" ht="14.5">
      <c r="F1529" s="51"/>
      <c r="G1529" t="s">
        <v>1604</v>
      </c>
      <c r="H1529" s="37">
        <v>62380</v>
      </c>
      <c r="I1529" s="37">
        <v>62897</v>
      </c>
      <c r="J1529" s="37">
        <v>16</v>
      </c>
      <c r="K1529" s="54">
        <v>16</v>
      </c>
      <c r="M1529"/>
      <c r="N1529" s="37">
        <v>62960</v>
      </c>
      <c r="O1529" s="37" t="s">
        <v>1587</v>
      </c>
      <c r="P1529" s="133" t="s">
        <v>1685</v>
      </c>
      <c r="Q1529" s="133" t="s">
        <v>1690</v>
      </c>
    </row>
    <row r="1530" spans="6:17" ht="14.5">
      <c r="F1530" s="51"/>
      <c r="G1530" t="s">
        <v>1605</v>
      </c>
      <c r="H1530" s="37">
        <v>62219</v>
      </c>
      <c r="I1530" s="37">
        <v>62898</v>
      </c>
      <c r="J1530" s="37">
        <v>16</v>
      </c>
      <c r="K1530" s="54">
        <v>16</v>
      </c>
      <c r="M1530"/>
      <c r="N1530" s="37">
        <v>62970</v>
      </c>
      <c r="O1530" s="37" t="s">
        <v>467</v>
      </c>
      <c r="P1530" s="133" t="s">
        <v>1685</v>
      </c>
      <c r="Q1530" s="133" t="s">
        <v>1690</v>
      </c>
    </row>
    <row r="1531" spans="6:17" ht="14.5">
      <c r="F1531" s="51"/>
      <c r="G1531" t="s">
        <v>1606</v>
      </c>
      <c r="H1531" s="37">
        <v>62179</v>
      </c>
      <c r="I1531" s="37">
        <v>62899</v>
      </c>
      <c r="J1531" s="37">
        <v>25</v>
      </c>
      <c r="K1531" s="54">
        <v>30</v>
      </c>
      <c r="M1531"/>
      <c r="N1531" s="37">
        <v>62980</v>
      </c>
      <c r="O1531" s="37" t="s">
        <v>1132</v>
      </c>
      <c r="P1531" s="133" t="s">
        <v>1685</v>
      </c>
      <c r="Q1531" s="133" t="s">
        <v>1690</v>
      </c>
    </row>
    <row r="1532" spans="6:17" ht="14.5">
      <c r="F1532" s="51"/>
      <c r="G1532" t="s">
        <v>1607</v>
      </c>
      <c r="H1532" s="37">
        <v>62120</v>
      </c>
      <c r="I1532" s="37">
        <v>62900</v>
      </c>
      <c r="J1532" s="37">
        <v>16</v>
      </c>
      <c r="K1532" s="54">
        <v>16</v>
      </c>
      <c r="M1532"/>
      <c r="N1532" s="37">
        <v>62980</v>
      </c>
      <c r="O1532" s="37" t="s">
        <v>1506</v>
      </c>
      <c r="P1532" s="133" t="s">
        <v>1685</v>
      </c>
      <c r="Q1532" s="133" t="s">
        <v>1688</v>
      </c>
    </row>
    <row r="1533" spans="6:17" ht="14.5">
      <c r="F1533" s="51"/>
      <c r="G1533" t="s">
        <v>1608</v>
      </c>
      <c r="H1533" s="37">
        <v>62120</v>
      </c>
      <c r="I1533" s="37">
        <v>62901</v>
      </c>
      <c r="J1533" s="37">
        <v>25</v>
      </c>
      <c r="K1533" s="54">
        <v>25</v>
      </c>
      <c r="M1533"/>
      <c r="N1533" s="37">
        <v>62990</v>
      </c>
      <c r="O1533" s="37" t="s">
        <v>230</v>
      </c>
      <c r="P1533" s="133" t="s">
        <v>1685</v>
      </c>
      <c r="Q1533" s="133" t="s">
        <v>1690</v>
      </c>
    </row>
    <row r="1534" spans="6:17" ht="14.5">
      <c r="F1534" s="51"/>
      <c r="G1534" t="s">
        <v>1609</v>
      </c>
      <c r="H1534" s="37">
        <v>62570</v>
      </c>
      <c r="I1534" s="37">
        <v>62902</v>
      </c>
      <c r="J1534" s="37">
        <v>25</v>
      </c>
      <c r="K1534" s="54">
        <v>25</v>
      </c>
      <c r="M1534"/>
      <c r="N1534" s="37">
        <v>62990</v>
      </c>
      <c r="O1534" s="37" t="s">
        <v>317</v>
      </c>
      <c r="P1534" s="133" t="s">
        <v>1693</v>
      </c>
      <c r="Q1534" s="133" t="s">
        <v>1690</v>
      </c>
    </row>
    <row r="1535" spans="6:17" ht="14.5">
      <c r="F1535" s="51"/>
      <c r="G1535" t="s">
        <v>1610</v>
      </c>
      <c r="H1535" s="37">
        <v>59470</v>
      </c>
      <c r="I1535" s="37">
        <v>59663</v>
      </c>
      <c r="J1535" s="37">
        <v>25</v>
      </c>
      <c r="K1535" s="54">
        <v>25</v>
      </c>
      <c r="M1535"/>
      <c r="N1535" s="37">
        <v>62990</v>
      </c>
      <c r="O1535" s="37" t="s">
        <v>452</v>
      </c>
      <c r="P1535" s="133" t="s">
        <v>1685</v>
      </c>
      <c r="Q1535" s="133" t="s">
        <v>1690</v>
      </c>
    </row>
    <row r="1536" spans="6:17" ht="14.5">
      <c r="F1536" s="51"/>
      <c r="G1536" t="s">
        <v>1611</v>
      </c>
      <c r="H1536" s="37">
        <v>59143</v>
      </c>
      <c r="I1536" s="37">
        <v>59664</v>
      </c>
      <c r="J1536" s="37">
        <v>25</v>
      </c>
      <c r="K1536" s="54">
        <v>25</v>
      </c>
      <c r="M1536"/>
      <c r="N1536" s="37">
        <v>62990</v>
      </c>
      <c r="O1536" s="37" t="s">
        <v>545</v>
      </c>
      <c r="P1536" s="133" t="s">
        <v>1685</v>
      </c>
      <c r="Q1536" s="133" t="s">
        <v>1690</v>
      </c>
    </row>
    <row r="1537" spans="6:17" ht="14.5">
      <c r="F1537" s="51"/>
      <c r="G1537" t="s">
        <v>1612</v>
      </c>
      <c r="H1537" s="37">
        <v>59380</v>
      </c>
      <c r="I1537" s="37">
        <v>59665</v>
      </c>
      <c r="J1537" s="37">
        <v>25</v>
      </c>
      <c r="K1537" s="54">
        <v>25</v>
      </c>
      <c r="M1537"/>
      <c r="N1537" s="37">
        <v>62990</v>
      </c>
      <c r="O1537" s="37" t="s">
        <v>802</v>
      </c>
      <c r="P1537" s="133" t="s">
        <v>1685</v>
      </c>
      <c r="Q1537" s="133" t="s">
        <v>1690</v>
      </c>
    </row>
    <row r="1538" spans="6:17" ht="14.5">
      <c r="F1538" s="51"/>
      <c r="G1538" t="s">
        <v>1613</v>
      </c>
      <c r="H1538" s="37">
        <v>62124</v>
      </c>
      <c r="I1538" s="37">
        <v>62909</v>
      </c>
      <c r="J1538" s="37">
        <v>16</v>
      </c>
      <c r="K1538" s="54">
        <v>16</v>
      </c>
      <c r="M1538"/>
      <c r="N1538" s="37">
        <v>62990</v>
      </c>
      <c r="O1538" s="37" t="s">
        <v>905</v>
      </c>
      <c r="P1538" s="133" t="s">
        <v>1685</v>
      </c>
      <c r="Q1538" s="133" t="s">
        <v>1688</v>
      </c>
    </row>
    <row r="1539" spans="6:17" ht="14.5">
      <c r="F1539" s="51"/>
      <c r="G1539" t="s">
        <v>1614</v>
      </c>
      <c r="H1539" s="37">
        <v>59470</v>
      </c>
      <c r="I1539" s="37">
        <v>59666</v>
      </c>
      <c r="J1539" s="37">
        <v>25</v>
      </c>
      <c r="K1539" s="54">
        <v>25</v>
      </c>
      <c r="M1539"/>
      <c r="N1539" s="37">
        <v>62990</v>
      </c>
      <c r="O1539" s="37" t="s">
        <v>924</v>
      </c>
      <c r="P1539" s="133" t="s">
        <v>1685</v>
      </c>
      <c r="Q1539" s="133" t="s">
        <v>1690</v>
      </c>
    </row>
    <row r="1540" spans="6:17" ht="14.5">
      <c r="F1540" s="51"/>
      <c r="G1540" t="s">
        <v>1615</v>
      </c>
      <c r="H1540" s="37">
        <v>59670</v>
      </c>
      <c r="I1540" s="37">
        <v>59667</v>
      </c>
      <c r="J1540" s="37">
        <v>16</v>
      </c>
      <c r="K1540" s="54">
        <v>16</v>
      </c>
      <c r="M1540"/>
      <c r="N1540" s="37">
        <v>62990</v>
      </c>
      <c r="O1540" s="37" t="s">
        <v>959</v>
      </c>
      <c r="P1540" s="133" t="s">
        <v>1685</v>
      </c>
      <c r="Q1540" s="133" t="s">
        <v>1690</v>
      </c>
    </row>
    <row r="1541" spans="6:17" ht="14.5">
      <c r="F1541" s="51"/>
      <c r="G1541" t="s">
        <v>1616</v>
      </c>
      <c r="H1541" s="37">
        <v>62650</v>
      </c>
      <c r="I1541" s="37">
        <v>62903</v>
      </c>
      <c r="J1541" s="37">
        <v>16</v>
      </c>
      <c r="K1541" s="54">
        <v>16</v>
      </c>
      <c r="M1541"/>
      <c r="N1541" s="37">
        <v>62990</v>
      </c>
      <c r="O1541" s="37" t="s">
        <v>1004</v>
      </c>
      <c r="P1541" s="133" t="s">
        <v>1685</v>
      </c>
      <c r="Q1541" s="133" t="s">
        <v>1690</v>
      </c>
    </row>
    <row r="1542" spans="6:17" ht="14.5">
      <c r="F1542" s="51"/>
      <c r="G1542" t="s">
        <v>1617</v>
      </c>
      <c r="H1542" s="37">
        <v>62890</v>
      </c>
      <c r="I1542" s="37">
        <v>62904</v>
      </c>
      <c r="J1542" s="37">
        <v>25</v>
      </c>
      <c r="K1542" s="54">
        <v>25</v>
      </c>
      <c r="M1542"/>
      <c r="N1542" s="37">
        <v>62990</v>
      </c>
      <c r="O1542" s="37" t="s">
        <v>1006</v>
      </c>
      <c r="P1542" s="133" t="s">
        <v>1685</v>
      </c>
      <c r="Q1542" s="133" t="s">
        <v>1690</v>
      </c>
    </row>
    <row r="1543" spans="6:17" ht="14.5">
      <c r="F1543" s="51"/>
      <c r="G1543" t="s">
        <v>1618</v>
      </c>
      <c r="H1543" s="37">
        <v>62500</v>
      </c>
      <c r="I1543" s="37">
        <v>62905</v>
      </c>
      <c r="J1543" s="37">
        <v>25</v>
      </c>
      <c r="K1543" s="54">
        <v>25</v>
      </c>
      <c r="M1543"/>
      <c r="N1543" s="37">
        <v>62990</v>
      </c>
      <c r="O1543" s="37" t="s">
        <v>1148</v>
      </c>
      <c r="P1543" s="133" t="s">
        <v>1685</v>
      </c>
      <c r="Q1543" s="133" t="s">
        <v>1690</v>
      </c>
    </row>
    <row r="1544" spans="6:17" ht="14.5">
      <c r="F1544" s="51"/>
      <c r="G1544" t="s">
        <v>1619</v>
      </c>
      <c r="H1544" s="37">
        <v>62370</v>
      </c>
      <c r="I1544" s="37">
        <v>62906</v>
      </c>
      <c r="J1544" s="37">
        <v>25</v>
      </c>
      <c r="K1544" s="54">
        <v>25</v>
      </c>
      <c r="M1544"/>
      <c r="N1544" s="37">
        <v>62990</v>
      </c>
      <c r="O1544" s="37" t="s">
        <v>1272</v>
      </c>
      <c r="P1544" s="133" t="s">
        <v>1685</v>
      </c>
      <c r="Q1544" s="133" t="s">
        <v>1690</v>
      </c>
    </row>
    <row r="1545" spans="6:17" ht="14.5">
      <c r="F1545" s="51"/>
      <c r="G1545" t="s">
        <v>1620</v>
      </c>
      <c r="H1545" s="37">
        <v>59123</v>
      </c>
      <c r="I1545" s="37">
        <v>59668</v>
      </c>
      <c r="J1545" s="37">
        <v>25</v>
      </c>
      <c r="K1545" s="54">
        <v>25</v>
      </c>
      <c r="M1545"/>
      <c r="N1545" s="37">
        <v>62990</v>
      </c>
      <c r="O1545" s="37" t="s">
        <v>1299</v>
      </c>
      <c r="P1545" s="133" t="s">
        <v>1693</v>
      </c>
      <c r="Q1545" s="133" t="s">
        <v>1690</v>
      </c>
    </row>
    <row r="1546" spans="6:17" ht="14.5">
      <c r="F1546" s="51"/>
      <c r="G1546" t="s">
        <v>1621</v>
      </c>
      <c r="H1546" s="37">
        <v>59670</v>
      </c>
      <c r="I1546" s="37">
        <v>59669</v>
      </c>
      <c r="J1546" s="37">
        <v>16</v>
      </c>
      <c r="K1546" s="54">
        <v>16</v>
      </c>
      <c r="M1546"/>
      <c r="N1546" s="37">
        <v>62990</v>
      </c>
      <c r="O1546" s="37" t="s">
        <v>1331</v>
      </c>
      <c r="P1546" s="133" t="s">
        <v>1685</v>
      </c>
      <c r="Q1546" s="133" t="s">
        <v>1690</v>
      </c>
    </row>
  </sheetData>
  <sortState ref="N2:O1546">
    <sortCondition ref="N1"/>
  </sortState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_Doc_Lieu_1 xmlns="http://schemas.microsoft.com/sharepoint/v3/fields">
      <Terms xmlns="http://schemas.microsoft.com/office/infopath/2007/PartnerControls"/>
    </LM_Doc_Lieu_1>
    <LM_Doc_Classement_1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2dc22aed-ec62-4d7d-b99e-b2a9bd8d7b0e</TermId>
        </TermInfo>
      </Terms>
    </LM_Doc_Classement_1>
    <LM_Doc_MotCle_1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Cession</TermName>
          <TermId xmlns="http://schemas.microsoft.com/office/infopath/2007/PartnerControls">b7402c82-c17e-4d4b-b88e-88a950d7940e</TermId>
        </TermInfo>
      </Terms>
    </LM_Doc_MotCle_1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LM_Doc_DureeDeVie xmlns="F5887BAC-B3E6-493E-97E6-C59301B1FEB0">5 ans</LM_Doc_DureeDeVie>
    <LM_Auteur xmlns="F5887BAC-B3E6-493E-97E6-C59301B1FEB0">
      <UserInfo>
        <DisplayName/>
        <AccountId xsi:nil="true"/>
        <AccountType/>
      </UserInfo>
    </LM_Auteur>
    <LM_Editeur xmlns="F5887BAC-B3E6-493E-97E6-C59301B1FEB0">Métropole Européenne de Lille</LM_Editeur>
    <LM_AuteurLibre xmlns="F5887BAC-B3E6-493E-97E6-C59301B1FEB0" xsi:nil="true"/>
    <LM_Droits xmlns="F5887BAC-B3E6-493E-97E6-C59301B1FEB0">Tous droits réservés</LM_Droits>
    <LM_Contributeur xmlns="F5887BAC-B3E6-493E-97E6-C59301B1FEB0">
      <UserInfo>
        <DisplayName/>
        <AccountId xsi:nil="true"/>
        <AccountType/>
      </UserInfo>
    </LM_Contributeur>
    <LM_Doc_ActionArchivage xmlns="F5887BAC-B3E6-493E-97E6-C59301B1FEB0">Destruction</LM_Doc_ActionArchivage>
    <LM_Relation xmlns="F5887BAC-B3E6-493E-97E6-C59301B1FEB0">
      <Url xsi:nil="true"/>
      <Description xsi:nil="true"/>
    </LM_Relation>
    <EliseChrono xmlns="F5887BAC-B3E6-493E-97E6-C59301B1FEB0" xsi:nil="true"/>
    <LM_Identifiant xmlns="F5887BAC-B3E6-493E-97E6-C59301B1FEB0" xsi:nil="true"/>
    <LM_Source xmlns="F5887BAC-B3E6-493E-97E6-C59301B1FEB0">
      <Url xsi:nil="true"/>
      <Description xsi:nil="true"/>
    </LM_Source>
    <EliseUrl xmlns="F5887BAC-B3E6-493E-97E6-C59301B1FEB0">
      <Url xsi:nil="true"/>
      <Description xsi:nil="true"/>
    </EliseUrl>
    <LM_ContributeurExterne xmlns="F5887BAC-B3E6-493E-97E6-C59301B1FEB0" xsi:nil="true"/>
    <LM_Taille xmlns="F5887BAC-B3E6-493E-97E6-C59301B1FEB0" xsi:nil="true"/>
    <EliseDate xmlns="F5887BAC-B3E6-493E-97E6-C59301B1FEB0" xsi:nil="true"/>
    <LM_DateEnregistrement xmlns="F5887BAC-B3E6-493E-97E6-C59301B1FEB0">2019-01-23T23:00:00+00:00</LM_DateEnregistrement>
    <LM_Resume xmlns="F5887BAC-B3E6-493E-97E6-C59301B1FEB0" xsi:nil="true"/>
    <TaxCatchAll xmlns="f4fcc042-ea44-4aca-8b27-95116331e75e">
      <Value>41</Value>
      <Value>2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LMContentType" ma:contentTypeID="0x010100F845AE67FD694770A9119A97FB6AF2EA00DD33EF7BEDD9BB4ABCAC2D4B64A26274" ma:contentTypeVersion="16" ma:contentTypeDescription="Type de contenu Documents LM" ma:contentTypeScope="" ma:versionID="93ed0d99f37decc660eea7de27e28f72">
  <xsd:schema xmlns:xsd="http://www.w3.org/2001/XMLSchema" xmlns:xs="http://www.w3.org/2001/XMLSchema" xmlns:p="http://schemas.microsoft.com/office/2006/metadata/properties" xmlns:ns1="http://schemas.microsoft.com/sharepoint/v3" xmlns:ns2="F5887BAC-B3E6-493E-97E6-C59301B1FEB0" xmlns:ns3="http://schemas.microsoft.com/sharepoint/v3/fields" xmlns:ns4="f4fcc042-ea44-4aca-8b27-95116331e75e" targetNamespace="http://schemas.microsoft.com/office/2006/metadata/properties" ma:root="true" ma:fieldsID="dcdfaa78db5e8e0eac9b5d267714377b" ns1:_="" ns2:_="" ns3:_="" ns4:_="">
    <xsd:import namespace="http://schemas.microsoft.com/sharepoint/v3"/>
    <xsd:import namespace="F5887BAC-B3E6-493E-97E6-C59301B1FEB0"/>
    <xsd:import namespace="http://schemas.microsoft.com/sharepoint/v3/fields"/>
    <xsd:import namespace="f4fcc042-ea44-4aca-8b27-95116331e75e"/>
    <xsd:element name="properties">
      <xsd:complexType>
        <xsd:sequence>
          <xsd:element name="documentManagement">
            <xsd:complexType>
              <xsd:all>
                <xsd:element ref="ns3:LM_Doc_MotCle_1" minOccurs="0"/>
                <xsd:element ref="ns3:LM_Doc_Classement_1" minOccurs="0"/>
                <xsd:element ref="ns2:LM_DateEnregistrement"/>
                <xsd:element ref="ns2:LM_Editeur" minOccurs="0"/>
                <xsd:element ref="ns2:LM_Droits" minOccurs="0"/>
                <xsd:element ref="ns2:LM_Doc_DureeDeVie" minOccurs="0"/>
                <xsd:element ref="ns2:LM_Doc_ActionArchivage" minOccurs="0"/>
                <xsd:element ref="ns2:LM_Auteur" minOccurs="0"/>
                <xsd:element ref="ns2:LM_AuteurLibre" minOccurs="0"/>
                <xsd:element ref="ns2:LM_Resume" minOccurs="0"/>
                <xsd:element ref="ns3:LM_Doc_Lieu_1" minOccurs="0"/>
                <xsd:element ref="ns2:LM_Contributeur" minOccurs="0"/>
                <xsd:element ref="ns2:LM_ContributeurExterne" minOccurs="0"/>
                <xsd:element ref="ns2:LM_Identifiant" minOccurs="0"/>
                <xsd:element ref="ns2:LM_Source" minOccurs="0"/>
                <xsd:element ref="ns2:LM_Relation" minOccurs="0"/>
                <xsd:element ref="ns2:LM_Taille" minOccurs="0"/>
                <xsd:element ref="ns2:EliseUrl" minOccurs="0"/>
                <xsd:element ref="ns2:EliseChrono" minOccurs="0"/>
                <xsd:element ref="ns2:EliseDate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31" nillable="true" ma:displayName="Évaluation (0-5)" ma:decimals="2" ma:description="Valeur moyenne de toutes les évaluations envoyées" ma:internalName="AverageRating" ma:readOnly="true">
      <xsd:simpleType>
        <xsd:restriction base="dms:Number"/>
      </xsd:simpleType>
    </xsd:element>
    <xsd:element name="RatingCount" ma:index="32" nillable="true" ma:displayName="Nombre d’évaluations" ma:decimals="0" ma:description="Nombre d’évaluations envoyées" ma:internalName="RatingCount" ma:readOnly="true">
      <xsd:simpleType>
        <xsd:restriction base="dms:Number"/>
      </xsd:simpleType>
    </xsd:element>
    <xsd:element name="RatedBy" ma:index="33" nillable="true" ma:displayName="Évalué par" ma:description="Des utilisateurs ont évalué l'élé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4" nillable="true" ma:displayName="Évaluation des utilisateurs" ma:description="Évaluation des utilisateurs pour l'élément" ma:hidden="true" ma:internalName="Ratings">
      <xsd:simpleType>
        <xsd:restriction base="dms:Note"/>
      </xsd:simpleType>
    </xsd:element>
    <xsd:element name="LikesCount" ma:index="35" nillable="true" ma:displayName="Nombre de « Je recommande »" ma:internalName="LikesCount">
      <xsd:simpleType>
        <xsd:restriction base="dms:Unknown"/>
      </xsd:simpleType>
    </xsd:element>
    <xsd:element name="LikedBy" ma:index="36" nillable="true" ma:displayName="Recommandé par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87BAC-B3E6-493E-97E6-C59301B1FEB0" elementFormDefault="qualified">
    <xsd:import namespace="http://schemas.microsoft.com/office/2006/documentManagement/types"/>
    <xsd:import namespace="http://schemas.microsoft.com/office/infopath/2007/PartnerControls"/>
    <xsd:element name="LM_DateEnregistrement" ma:index="6" ma:displayName="Date" ma:default="[today]" ma:format="DateOnly" ma:internalName="LM_DateEnregistrement">
      <xsd:simpleType>
        <xsd:restriction base="dms:DateTime"/>
      </xsd:simpleType>
    </xsd:element>
    <xsd:element name="LM_Editeur" ma:index="7" nillable="true" ma:displayName="Editeur" ma:default="Métropole Européenne de Lille" ma:internalName="LM_Editeur" ma:readOnly="false">
      <xsd:simpleType>
        <xsd:restriction base="dms:Text"/>
      </xsd:simpleType>
    </xsd:element>
    <xsd:element name="LM_Droits" ma:index="8" nillable="true" ma:displayName="Droits" ma:default="Tous droits réservés" ma:internalName="LM_Droits" ma:readOnly="false">
      <xsd:simpleType>
        <xsd:restriction base="dms:Text"/>
      </xsd:simpleType>
    </xsd:element>
    <xsd:element name="LM_Doc_DureeDeVie" ma:index="9" nillable="true" ma:displayName="Durée de vie" ma:internalName="LM_Doc_DureeDeVie">
      <xsd:simpleType>
        <xsd:restriction base="dms:Choice">
          <xsd:enumeration value="1 an"/>
          <xsd:enumeration value="2 ans"/>
          <xsd:enumeration value="3 ans"/>
          <xsd:enumeration value="4 ans"/>
          <xsd:enumeration value="5 ans"/>
          <xsd:enumeration value="6 ans"/>
          <xsd:enumeration value="10 ans"/>
          <xsd:enumeration value="25 ans"/>
          <xsd:enumeration value="30 ans"/>
          <xsd:enumeration value="Illimité"/>
        </xsd:restriction>
      </xsd:simpleType>
    </xsd:element>
    <xsd:element name="LM_Doc_ActionArchivage" ma:index="10" nillable="true" ma:displayName="Action Archivage" ma:internalName="LM_Doc_ActionArchivage">
      <xsd:simpleType>
        <xsd:restriction base="dms:Choice">
          <xsd:enumeration value="Archivage"/>
          <xsd:enumeration value="Destruction"/>
        </xsd:restriction>
      </xsd:simpleType>
    </xsd:element>
    <xsd:element name="LM_Auteur" ma:index="11" nillable="true" ma:displayName="Auteur" ma:list="UserInfo" ma:internalName="LM_Auteu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M_AuteurLibre" ma:index="12" nillable="true" ma:displayName="Auteur (saisie libre)" ma:internalName="LM_AuteurLibre">
      <xsd:simpleType>
        <xsd:restriction base="dms:Text"/>
      </xsd:simpleType>
    </xsd:element>
    <xsd:element name="LM_Resume" ma:index="13" nillable="true" ma:displayName="Résumé" ma:internalName="LM_Resume">
      <xsd:simpleType>
        <xsd:restriction base="dms:Note"/>
      </xsd:simpleType>
    </xsd:element>
    <xsd:element name="LM_Contributeur" ma:index="16" nillable="true" ma:displayName="Contributeur" ma:list="UserInfo" ma:internalName="LM_Contributeu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M_ContributeurExterne" ma:index="17" nillable="true" ma:displayName="Contributeur (si externe)" ma:internalName="LM_ContributeurExterne">
      <xsd:simpleType>
        <xsd:restriction base="dms:Text"/>
      </xsd:simpleType>
    </xsd:element>
    <xsd:element name="LM_Identifiant" ma:index="18" nillable="true" ma:displayName="Identifiant" ma:description="Possibilité de mentionner ici les références liées à votre document (ex : identifiant du numéro de marché)" ma:internalName="LM_Identifiant">
      <xsd:simpleType>
        <xsd:restriction base="dms:Text"/>
      </xsd:simpleType>
    </xsd:element>
    <xsd:element name="LM_Source" ma:index="19" nillable="true" ma:displayName="Source" ma:description="Saisir l’adresse vers un document, une source dans ce champs" ma:format="Hyperlink" ma:internalName="LM_Sourc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M_Relation" ma:index="20" nillable="true" ma:displayName="Relation" ma:format="Hyperlink" ma:internalName="LM_Rela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M_Taille" ma:index="21" nillable="true" ma:displayName="Taille" ma:description=" Possibilité de mentionner ici la taille de votre document (nombre de pages par exemple)" ma:internalName="LM_Taille">
      <xsd:simpleType>
        <xsd:restriction base="dms:Text"/>
      </xsd:simpleType>
    </xsd:element>
    <xsd:element name="EliseUrl" ma:index="28" nillable="true" ma:displayName="EliseUrl" ma:format="Hyperlink" ma:internalName="Elise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liseChrono" ma:index="29" nillable="true" ma:displayName="EliseChrono" ma:internalName="EliseChrono">
      <xsd:simpleType>
        <xsd:restriction base="dms:Text"/>
      </xsd:simpleType>
    </xsd:element>
    <xsd:element name="EliseDate" ma:index="30" nillable="true" ma:displayName="EliseDate" ma:internalName="Elis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LM_Doc_MotCle_1" ma:index="3" nillable="true" ma:taxonomy="true" ma:internalName="LM_Doc_MotCle_1" ma:taxonomyFieldName="LM_Doc_MotCle" ma:displayName="Mot-clés" ma:readOnly="false" ma:fieldId="{aa5aa22c-797f-44f3-9c88-4de565b9e2bd}" ma:taxonomyMulti="true" ma:sspId="0fb7e318-b559-458d-86fa-c5bae00274c2" ma:termSetId="a0be89fe-df50-4419-a50e-2c98b14f04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M_Doc_Classement_1" ma:index="5" nillable="true" ma:taxonomy="true" ma:internalName="LM_Doc_Classement_1" ma:taxonomyFieldName="LM_Doc_Classement" ma:displayName="Typologie" ma:readOnly="false" ma:fieldId="{869c8de7-8173-4a20-abe0-c97897a9b883}" ma:sspId="0fb7e318-b559-458d-86fa-c5bae00274c2" ma:termSetId="e855d7d2-9b11-451a-8260-1c18816c41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M_Doc_Lieu_1" ma:index="15" nillable="true" ma:taxonomy="true" ma:internalName="LM_Doc_Lieu_1" ma:taxonomyFieldName="LM_Doc_Lieu" ma:displayName="Lieu" ma:fieldId="{89896ecf-9bcb-480c-bcd4-471baabacbd5}" ma:sspId="0fb7e318-b559-458d-86fa-c5bae00274c2" ma:termSetId="d35eafc6-b67b-4c33-af48-8144e05a5ce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cc042-ea44-4aca-8b27-95116331e75e" elementFormDefault="qualified">
    <xsd:import namespace="http://schemas.microsoft.com/office/2006/documentManagement/types"/>
    <xsd:import namespace="http://schemas.microsoft.com/office/infopath/2007/PartnerControls"/>
    <xsd:element name="TaxCatchAll" ma:index="37" nillable="true" ma:displayName="Taxonomy Catch All Column" ma:hidden="true" ma:list="{85688998-8ad0-45a3-9d88-170ec40df244}" ma:internalName="TaxCatchAll" ma:showField="CatchAllData" ma:web="f4fcc042-ea44-4aca-8b27-95116331e7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F251CD-7305-49D5-9995-5953900615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081D44-2890-4BEF-8338-F3B31824CED8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4fcc042-ea44-4aca-8b27-95116331e75e"/>
    <ds:schemaRef ds:uri="http://schemas.microsoft.com/sharepoint/v3/fields"/>
    <ds:schemaRef ds:uri="F5887BAC-B3E6-493E-97E6-C59301B1FEB0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195B22-3AD3-4DE4-8DC8-8B0600993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887BAC-B3E6-493E-97E6-C59301B1FEB0"/>
    <ds:schemaRef ds:uri="http://schemas.microsoft.com/sharepoint/v3/fields"/>
    <ds:schemaRef ds:uri="f4fcc042-ea44-4aca-8b27-95116331e7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12</vt:i4>
      </vt:variant>
    </vt:vector>
  </HeadingPairs>
  <TitlesOfParts>
    <vt:vector size="17" baseType="lpstr">
      <vt:lpstr>Saisie identification opé</vt:lpstr>
      <vt:lpstr>Saisie caractéristiques opé</vt:lpstr>
      <vt:lpstr>Saisie dépenses opé</vt:lpstr>
      <vt:lpstr>Saisie recettes &amp; financement</vt:lpstr>
      <vt:lpstr>données</vt:lpstr>
      <vt:lpstr>codepostal</vt:lpstr>
      <vt:lpstr>codepostal2</vt:lpstr>
      <vt:lpstr>commune</vt:lpstr>
      <vt:lpstr>commune2</vt:lpstr>
      <vt:lpstr>ouinon</vt:lpstr>
      <vt:lpstr>PPI</vt:lpstr>
      <vt:lpstr>surface</vt:lpstr>
      <vt:lpstr>TauxTVA</vt:lpstr>
      <vt:lpstr>typeoperateur</vt:lpstr>
      <vt:lpstr>'Saisie caractéristiques opé'!Zone_d_impression</vt:lpstr>
      <vt:lpstr>'Saisie dépenses opé'!Zone_d_impression</vt:lpstr>
      <vt:lpstr>'Saisie recettes &amp; financement'!Zone_d_impression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</dc:title>
  <dc:creator>Jonathan jfl. FLORY</dc:creator>
  <cp:lastModifiedBy>PIOTROWSKI Anne-lise</cp:lastModifiedBy>
  <cp:lastPrinted>2019-08-08T13:37:00Z</cp:lastPrinted>
  <dcterms:created xsi:type="dcterms:W3CDTF">2014-10-23T06:20:51Z</dcterms:created>
  <dcterms:modified xsi:type="dcterms:W3CDTF">2025-02-17T15:06:32Z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0x010100F845AE67FD694770A9119A97FB6AF2EA00DD33EF7BEDD9BB4ABCAC2D4B64A26274</vt:lpwstr>
  </property>
  <property fmtid="{D5CDD505-2E9C-101B-9397-08002B2CF9AE}" pid="3" name="LM_Doc_Lieu">
    <vt:lpwstr/>
  </property>
  <property fmtid="{D5CDD505-2E9C-101B-9397-08002B2CF9AE}" pid="4" name="LM_Doc_MotCle">
    <vt:lpwstr>41;#Cession|b7402c82-c17e-4d4b-b88e-88a950d7940e</vt:lpwstr>
  </property>
  <property fmtid="{D5CDD505-2E9C-101B-9397-08002B2CF9AE}" pid="5" name="LM_Doc_Classement">
    <vt:lpwstr>2;#Document|2dc22aed-ec62-4d7d-b99e-b2a9bd8d7b0e</vt:lpwstr>
  </property>
</Properties>
</file>